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projekty\KSÚS\III_3284 Kolín, Sendražice, propustek PD\PDF PDPS\PDF\F. Rozpočet\"/>
    </mc:Choice>
  </mc:AlternateContent>
  <bookViews>
    <workbookView xWindow="0" yWindow="0" windowWidth="0" windowHeight="0"/>
  </bookViews>
  <sheets>
    <sheet name="Rekapitulace" sheetId="9" r:id="rId1"/>
    <sheet name="SO 101.1" sheetId="2" r:id="rId2"/>
    <sheet name="SO 101.2" sheetId="3" r:id="rId3"/>
    <sheet name="SO 330" sheetId="4" r:id="rId4"/>
    <sheet name="SO 331" sheetId="5" r:id="rId5"/>
    <sheet name="SO 430" sheetId="6" r:id="rId6"/>
    <sheet name="SO 520" sheetId="7" r:id="rId7"/>
    <sheet name="VRN" sheetId="8" r:id="rId8"/>
  </sheets>
  <calcPr/>
</workbook>
</file>

<file path=xl/calcChain.xml><?xml version="1.0" encoding="utf-8"?>
<calcChain xmlns="http://schemas.openxmlformats.org/spreadsheetml/2006/main">
  <c i="9" l="1" r="E16"/>
  <c r="D16"/>
  <c r="C16"/>
  <c r="E15"/>
  <c r="D15"/>
  <c r="C15"/>
  <c r="E14"/>
  <c r="D14"/>
  <c r="C14"/>
  <c r="E13"/>
  <c r="D13"/>
  <c r="C13"/>
  <c r="E12"/>
  <c r="D12"/>
  <c r="C12"/>
  <c r="E11"/>
  <c r="D11"/>
  <c r="C11"/>
  <c r="E10"/>
  <c r="D10"/>
  <c r="C10"/>
  <c r="C7"/>
  <c r="C6"/>
  <c i="8" r="I3"/>
  <c r="I82"/>
  <c r="O91"/>
  <c r="I91"/>
  <c r="O87"/>
  <c r="I87"/>
  <c r="O83"/>
  <c r="I83"/>
  <c r="I73"/>
  <c r="O78"/>
  <c r="I78"/>
  <c r="O74"/>
  <c r="I74"/>
  <c r="I56"/>
  <c r="O69"/>
  <c r="I69"/>
  <c r="O65"/>
  <c r="I65"/>
  <c r="O61"/>
  <c r="I61"/>
  <c r="O57"/>
  <c r="I57"/>
  <c r="I39"/>
  <c r="O52"/>
  <c r="I52"/>
  <c r="O48"/>
  <c r="I48"/>
  <c r="O44"/>
  <c r="I44"/>
  <c r="O40"/>
  <c r="I40"/>
  <c r="I30"/>
  <c r="O35"/>
  <c r="I35"/>
  <c r="O31"/>
  <c r="I31"/>
  <c r="I21"/>
  <c r="O26"/>
  <c r="I26"/>
  <c r="O22"/>
  <c r="I22"/>
  <c r="I8"/>
  <c r="O17"/>
  <c r="I17"/>
  <c r="O13"/>
  <c r="I13"/>
  <c r="O9"/>
  <c r="I9"/>
  <c i="7" r="I3"/>
  <c r="I82"/>
  <c r="O87"/>
  <c r="I87"/>
  <c r="O83"/>
  <c r="I83"/>
  <c r="I42"/>
  <c r="O78"/>
  <c r="I78"/>
  <c r="O74"/>
  <c r="I74"/>
  <c r="O71"/>
  <c r="I71"/>
  <c r="O67"/>
  <c r="I67"/>
  <c r="O63"/>
  <c r="I63"/>
  <c r="O59"/>
  <c r="I59"/>
  <c r="O55"/>
  <c r="I55"/>
  <c r="O51"/>
  <c r="I51"/>
  <c r="O47"/>
  <c r="I47"/>
  <c r="O43"/>
  <c r="I43"/>
  <c r="I34"/>
  <c r="O38"/>
  <c r="I38"/>
  <c r="O35"/>
  <c r="I35"/>
  <c r="I13"/>
  <c r="O30"/>
  <c r="I30"/>
  <c r="O26"/>
  <c r="I26"/>
  <c r="O22"/>
  <c r="I22"/>
  <c r="O18"/>
  <c r="I18"/>
  <c r="O14"/>
  <c r="I14"/>
  <c r="I8"/>
  <c r="O9"/>
  <c r="I9"/>
  <c i="6" r="I3"/>
  <c r="I42"/>
  <c r="O75"/>
  <c r="I75"/>
  <c r="O71"/>
  <c r="I71"/>
  <c r="O67"/>
  <c r="I67"/>
  <c r="O63"/>
  <c r="I63"/>
  <c r="O59"/>
  <c r="I59"/>
  <c r="O55"/>
  <c r="I55"/>
  <c r="O51"/>
  <c r="I51"/>
  <c r="O47"/>
  <c r="I47"/>
  <c r="O43"/>
  <c r="I43"/>
  <c r="I13"/>
  <c r="O38"/>
  <c r="I38"/>
  <c r="O34"/>
  <c r="I34"/>
  <c r="O30"/>
  <c r="I30"/>
  <c r="O26"/>
  <c r="I26"/>
  <c r="O22"/>
  <c r="I22"/>
  <c r="O18"/>
  <c r="I18"/>
  <c r="O14"/>
  <c r="I14"/>
  <c r="I8"/>
  <c r="O9"/>
  <c r="I9"/>
  <c i="5" r="I3"/>
  <c r="I87"/>
  <c r="O88"/>
  <c r="I88"/>
  <c r="I38"/>
  <c r="O83"/>
  <c r="I83"/>
  <c r="O79"/>
  <c r="I79"/>
  <c r="O75"/>
  <c r="I75"/>
  <c r="O71"/>
  <c r="I71"/>
  <c r="O67"/>
  <c r="I67"/>
  <c r="O63"/>
  <c r="I63"/>
  <c r="O59"/>
  <c r="I59"/>
  <c r="O55"/>
  <c r="I55"/>
  <c r="O51"/>
  <c r="I51"/>
  <c r="O47"/>
  <c r="I47"/>
  <c r="O43"/>
  <c r="I43"/>
  <c r="O39"/>
  <c r="I39"/>
  <c r="I13"/>
  <c r="O34"/>
  <c r="I34"/>
  <c r="O30"/>
  <c r="I30"/>
  <c r="O26"/>
  <c r="I26"/>
  <c r="O22"/>
  <c r="I22"/>
  <c r="O18"/>
  <c r="I18"/>
  <c r="O14"/>
  <c r="I14"/>
  <c r="I8"/>
  <c r="O9"/>
  <c r="I9"/>
  <c i="4" r="I3"/>
  <c r="I85"/>
  <c r="O90"/>
  <c r="I90"/>
  <c r="O86"/>
  <c r="I86"/>
  <c r="I44"/>
  <c r="O81"/>
  <c r="I81"/>
  <c r="O77"/>
  <c r="I77"/>
  <c r="O73"/>
  <c r="I73"/>
  <c r="O69"/>
  <c r="I69"/>
  <c r="O65"/>
  <c r="I65"/>
  <c r="O61"/>
  <c r="I61"/>
  <c r="O57"/>
  <c r="I57"/>
  <c r="O53"/>
  <c r="I53"/>
  <c r="O49"/>
  <c r="I49"/>
  <c r="O45"/>
  <c r="I45"/>
  <c r="I39"/>
  <c r="O40"/>
  <c r="I40"/>
  <c r="I34"/>
  <c r="O35"/>
  <c r="I35"/>
  <c r="I17"/>
  <c r="O30"/>
  <c r="I30"/>
  <c r="O26"/>
  <c r="I26"/>
  <c r="O22"/>
  <c r="I22"/>
  <c r="O18"/>
  <c r="I18"/>
  <c r="I8"/>
  <c r="O13"/>
  <c r="I13"/>
  <c r="O9"/>
  <c r="I9"/>
  <c i="3" r="I3"/>
  <c r="I143"/>
  <c r="O156"/>
  <c r="I156"/>
  <c r="O152"/>
  <c r="I152"/>
  <c r="O148"/>
  <c r="I148"/>
  <c r="O144"/>
  <c r="I144"/>
  <c r="I126"/>
  <c r="O139"/>
  <c r="I139"/>
  <c r="O135"/>
  <c r="I135"/>
  <c r="O131"/>
  <c r="I131"/>
  <c r="O127"/>
  <c r="I127"/>
  <c r="I113"/>
  <c r="O122"/>
  <c r="I122"/>
  <c r="O118"/>
  <c r="I118"/>
  <c r="O114"/>
  <c r="I114"/>
  <c r="I72"/>
  <c r="O109"/>
  <c r="I109"/>
  <c r="O105"/>
  <c r="I105"/>
  <c r="O101"/>
  <c r="I101"/>
  <c r="O97"/>
  <c r="I97"/>
  <c r="O93"/>
  <c r="I93"/>
  <c r="O89"/>
  <c r="I89"/>
  <c r="O85"/>
  <c r="I85"/>
  <c r="O81"/>
  <c r="I81"/>
  <c r="O77"/>
  <c r="I77"/>
  <c r="O73"/>
  <c r="I73"/>
  <c r="I55"/>
  <c r="O68"/>
  <c r="I68"/>
  <c r="O64"/>
  <c r="I64"/>
  <c r="O60"/>
  <c r="I60"/>
  <c r="O56"/>
  <c r="I56"/>
  <c r="I38"/>
  <c r="O51"/>
  <c r="I51"/>
  <c r="O47"/>
  <c r="I47"/>
  <c r="O43"/>
  <c r="I43"/>
  <c r="O39"/>
  <c r="I39"/>
  <c r="I17"/>
  <c r="O34"/>
  <c r="I34"/>
  <c r="O30"/>
  <c r="I30"/>
  <c r="O26"/>
  <c r="I26"/>
  <c r="O22"/>
  <c r="I22"/>
  <c r="O18"/>
  <c r="I18"/>
  <c r="I8"/>
  <c r="O13"/>
  <c r="I13"/>
  <c r="O9"/>
  <c r="I9"/>
  <c i="2" r="I3"/>
  <c r="I385"/>
  <c r="O394"/>
  <c r="I394"/>
  <c r="O390"/>
  <c r="I390"/>
  <c r="O386"/>
  <c r="I386"/>
  <c r="I380"/>
  <c r="O381"/>
  <c r="I381"/>
  <c r="I371"/>
  <c r="O376"/>
  <c r="I376"/>
  <c r="O372"/>
  <c r="I372"/>
  <c r="I358"/>
  <c r="O367"/>
  <c r="I367"/>
  <c r="O363"/>
  <c r="I363"/>
  <c r="O359"/>
  <c r="I359"/>
  <c r="I349"/>
  <c r="O354"/>
  <c r="I354"/>
  <c r="O350"/>
  <c r="I350"/>
  <c r="I344"/>
  <c r="O345"/>
  <c r="I345"/>
  <c r="I323"/>
  <c r="O340"/>
  <c r="I340"/>
  <c r="O336"/>
  <c r="I336"/>
  <c r="O332"/>
  <c r="I332"/>
  <c r="O328"/>
  <c r="I328"/>
  <c r="O324"/>
  <c r="I324"/>
  <c r="I318"/>
  <c r="O319"/>
  <c r="I319"/>
  <c r="I309"/>
  <c r="O314"/>
  <c r="I314"/>
  <c r="O310"/>
  <c r="I310"/>
  <c r="I304"/>
  <c r="O305"/>
  <c r="I305"/>
  <c r="I295"/>
  <c r="O300"/>
  <c r="I300"/>
  <c r="O296"/>
  <c r="I296"/>
  <c r="I290"/>
  <c r="O291"/>
  <c r="I291"/>
  <c r="I281"/>
  <c r="O286"/>
  <c r="I286"/>
  <c r="O282"/>
  <c r="I282"/>
  <c r="I276"/>
  <c r="O277"/>
  <c r="I277"/>
  <c r="I263"/>
  <c r="O272"/>
  <c r="I272"/>
  <c r="O268"/>
  <c r="I268"/>
  <c r="O264"/>
  <c r="I264"/>
  <c r="I254"/>
  <c r="O259"/>
  <c r="I259"/>
  <c r="O255"/>
  <c r="I255"/>
  <c r="I245"/>
  <c r="O250"/>
  <c r="I250"/>
  <c r="O246"/>
  <c r="I246"/>
  <c r="I228"/>
  <c r="O241"/>
  <c r="I241"/>
  <c r="O237"/>
  <c r="I237"/>
  <c r="O233"/>
  <c r="I233"/>
  <c r="O229"/>
  <c r="I229"/>
  <c r="I223"/>
  <c r="O224"/>
  <c r="I224"/>
  <c r="I218"/>
  <c r="O219"/>
  <c r="I219"/>
  <c r="I209"/>
  <c r="O214"/>
  <c r="I214"/>
  <c r="O210"/>
  <c r="I210"/>
  <c r="I196"/>
  <c r="O205"/>
  <c r="I205"/>
  <c r="O201"/>
  <c r="I201"/>
  <c r="O197"/>
  <c r="I197"/>
  <c r="I191"/>
  <c r="O192"/>
  <c r="I192"/>
  <c r="I182"/>
  <c r="O187"/>
  <c r="I187"/>
  <c r="O183"/>
  <c r="I183"/>
  <c r="I177"/>
  <c r="O178"/>
  <c r="I178"/>
  <c r="I148"/>
  <c r="O173"/>
  <c r="I173"/>
  <c r="O169"/>
  <c r="I169"/>
  <c r="O165"/>
  <c r="I165"/>
  <c r="O161"/>
  <c r="I161"/>
  <c r="O157"/>
  <c r="I157"/>
  <c r="O153"/>
  <c r="I153"/>
  <c r="O149"/>
  <c r="I149"/>
  <c r="I143"/>
  <c r="O144"/>
  <c r="I144"/>
  <c r="I134"/>
  <c r="O139"/>
  <c r="I139"/>
  <c r="O135"/>
  <c r="I135"/>
  <c r="I129"/>
  <c r="O130"/>
  <c r="I130"/>
  <c r="I120"/>
  <c r="O125"/>
  <c r="I125"/>
  <c r="O121"/>
  <c r="I121"/>
  <c r="I111"/>
  <c r="O116"/>
  <c r="I116"/>
  <c r="O112"/>
  <c r="I112"/>
  <c r="I102"/>
  <c r="O107"/>
  <c r="I107"/>
  <c r="O103"/>
  <c r="I103"/>
  <c r="I93"/>
  <c r="O98"/>
  <c r="I98"/>
  <c r="O94"/>
  <c r="I94"/>
  <c r="I80"/>
  <c r="O89"/>
  <c r="I89"/>
  <c r="O85"/>
  <c r="I85"/>
  <c r="O81"/>
  <c r="I81"/>
  <c r="I71"/>
  <c r="O76"/>
  <c r="I76"/>
  <c r="O72"/>
  <c r="I72"/>
  <c r="I62"/>
  <c r="O67"/>
  <c r="I67"/>
  <c r="O63"/>
  <c r="I63"/>
  <c r="I53"/>
  <c r="O58"/>
  <c r="I58"/>
  <c r="O54"/>
  <c r="I54"/>
  <c r="I48"/>
  <c r="O49"/>
  <c r="I49"/>
  <c r="I43"/>
  <c r="O44"/>
  <c r="I44"/>
  <c r="I34"/>
  <c r="O39"/>
  <c r="I39"/>
  <c r="O35"/>
  <c r="I35"/>
  <c r="I29"/>
  <c r="O30"/>
  <c r="I30"/>
  <c r="I8"/>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<sst xmlns="http://schemas.openxmlformats.org/spreadsheetml/2006/main">
  <si>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</si>
  <si>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</si>
  <si>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</si>
  <si>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24.316.F - III/3284 Kolín, Sendražice, propustek</t>
  </si>
  <si>
    <t>Celková cena bez DPH:</t>
  </si>
  <si>
    <t>Celková cena s DPH:</t>
  </si>
  <si>
    <t>Objekt</t>
  </si>
  <si>
    <t>Popis</t>
  </si>
  <si>
    <t>Cena bez DPH</t>
  </si>
  <si>
    <t>DPH</t>
  </si>
  <si>
    <t>Cena s DPH</t>
  </si>
  <si>
    <t>SO 101.1</t>
  </si>
  <si>
    <t>Silnice III/3284 a MK</t>
  </si>
  <si>
    <t>SO 101.2</t>
  </si>
  <si>
    <t>Propustek</t>
  </si>
  <si>
    <t>SO 330</t>
  </si>
  <si>
    <t>Přeložka vodovodu</t>
  </si>
  <si>
    <t>SO 331</t>
  </si>
  <si>
    <t>Přeložka kanalizace</t>
  </si>
  <si>
    <t>SO 430</t>
  </si>
  <si>
    <t>Přeložka VO</t>
  </si>
  <si>
    <t>SO 520</t>
  </si>
  <si>
    <t>Přeložka STL</t>
  </si>
  <si>
    <t>VRN</t>
  </si>
  <si>
    <t>Vedlejší rozpočtové náklady</t>
  </si>
  <si>
    <t>Soupis prací objektu</t>
  </si>
  <si>
    <t>S</t>
  </si>
  <si>
    <t>Stavba:</t>
  </si>
  <si>
    <t>24.316.F</t>
  </si>
  <si>
    <t>III/3284 Kolín, Sendražice, propustek</t>
  </si>
  <si>
    <t>O</t>
  </si>
  <si>
    <t>Rozpočet:</t>
  </si>
  <si>
    <t>Typ</t>
  </si>
  <si>
    <t>Poř. číslo</t>
  </si>
  <si>
    <t>Kód položky</t>
  </si>
  <si>
    <t>Varianta</t>
  </si>
  <si>
    <t>Název Položky</t>
  </si>
  <si>
    <t>MJ</t>
  </si>
  <si>
    <t>Množství</t>
  </si>
  <si>
    <t>Cena</t>
  </si>
  <si>
    <t>Cenová soustava</t>
  </si>
  <si>
    <t>Jednotková</t>
  </si>
  <si>
    <t>Celkem</t>
  </si>
  <si>
    <t>SD</t>
  </si>
  <si>
    <t>0141</t>
  </si>
  <si>
    <t>SKLÁDKOVNÉ</t>
  </si>
  <si>
    <t>P</t>
  </si>
  <si>
    <t>014101</t>
  </si>
  <si>
    <t>HOR</t>
  </si>
  <si>
    <t>POPLATKY ZA SKLÁDKU - VÝKOPÁVKY A ODKOPÁVKY</t>
  </si>
  <si>
    <t>M3</t>
  </si>
  <si>
    <t>PP</t>
  </si>
  <si>
    <t>VV</t>
  </si>
  <si>
    <t>POLOŽKA 12393.HOR 503.213 = 503,213 [B]_x000d_
POLOŽKA 13293.HOR 20.975 = 20,975 [A]_x000d_
NÁNOS VODOTEČE 102 = 102,000 [C]_x000d_
Celkové množství = 626,188</t>
  </si>
  <si>
    <t>TS</t>
  </si>
  <si>
    <t>zahrnuje veškeré poplatky provozovateli skládky související s uložením odpadu na skládce.</t>
  </si>
  <si>
    <t>ORN</t>
  </si>
  <si>
    <t>POPLATKY ZA SKLÁDKU - ORNICE</t>
  </si>
  <si>
    <t>Položka 12110.ORN 2.123 = 2,123 [A]_x000d_
Celkové množství = 2,123</t>
  </si>
  <si>
    <t>014102</t>
  </si>
  <si>
    <t>ASF</t>
  </si>
  <si>
    <t>POPLATKY ZA SKLÁDKU - ŽIVICE</t>
  </si>
  <si>
    <t>T</t>
  </si>
  <si>
    <t>frézovaná (0,05+0,10)*623,09*2,2 = 205,620 [A]_x000d_
bouraný 2,2*0,12*35,95 = 9,491 [B]_x000d_
Celkové množství = 215,111</t>
  </si>
  <si>
    <t>BET</t>
  </si>
  <si>
    <t>POPLATKY ZA SKLÁDKU - BETON</t>
  </si>
  <si>
    <t>obrubníky 2,2*0,15*0,25*45,85 = 3,783 [A]_x000d_
přídlažba 2,2*0,1*10,63 = 2,339 [B]_x000d_
dlažba 2,2*0,1*30,3 = 6,666 [C]_x000d_
UV 2,2*4*0,35 = 3,080 [D]_x000d_
trouby 2,2*0,25*36 = 19,800 [E]_x000d_
Celkové množství = 35,668</t>
  </si>
  <si>
    <t>KAM</t>
  </si>
  <si>
    <t>POPLATKY ZA SKLÁDKU - KAMENIVO (PODKLAD)</t>
  </si>
  <si>
    <t>podklad 1,8*(0,15*716,55+0,25*30,3+0,25*35,95) = 223,281 [A]_x000d_
Celkové množství = 223,281</t>
  </si>
  <si>
    <t>029</t>
  </si>
  <si>
    <t>OSTATNÍ POŽADAVKY</t>
  </si>
  <si>
    <t>02971</t>
  </si>
  <si>
    <t/>
  </si>
  <si>
    <t>HUTNĚNÍ - OSTAT POŽADAVKY - GEOTECHNICKÝ MONITORING NA POVRCHU</t>
  </si>
  <si>
    <t>KPL</t>
  </si>
  <si>
    <t>STATICKÉ HUTNÍCÍ ZKOUŠKY (ZAPOČÍTÁVAJÍ SE POUZE ZKOUŠKY PROKAZUJÍCÍ POŽADOVANÉ VLASTNOSTI PLÁNĚ)</t>
  </si>
  <si>
    <t>STATICKÉ HUTNÍCÍ ZKOUŠKY 3 = 3,000 [A]_x000d_
Celkové množství = 3,000</t>
  </si>
  <si>
    <t>zahrnuje veškeré náklady spojené s objednatelem požadovanými pracemi</t>
  </si>
  <si>
    <t>11</t>
  </si>
  <si>
    <t>PŘÍPRAVNÉ A PŘIDRUŽENÉ PRÁCE</t>
  </si>
  <si>
    <t>111208</t>
  </si>
  <si>
    <t>VEL</t>
  </si>
  <si>
    <t>ODSTRANĚNÍ KŘOVIN</t>
  </si>
  <si>
    <t>M2</t>
  </si>
  <si>
    <t>2024_OTSKP ~ 2024_OTSKP</t>
  </si>
  <si>
    <t>VČETNĚ EKOLOGICKÉ LIKVIDACE</t>
  </si>
  <si>
    <t>KŘOVÍ 15 = 15,000 [A]_x000d_
Celkové množství = 15,000</t>
  </si>
  <si>
    <t>odstranění křovin a stromů do průměru 100 mm
doprava dřevin na předepsanou vzdálenost
spálení na hromadách nebo štěpkování</t>
  </si>
  <si>
    <t>11332</t>
  </si>
  <si>
    <t>ODSTRANĚNÍ PODKLADŮ ZPEVNĚNÝCH PLOCH Z KAMENIVA NESTMELENÉHO</t>
  </si>
  <si>
    <t>konstrukce vozovky 0,15*716,55 = 107,483 [A]_x000d_
Celkové množství = 107,483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</si>
  <si>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</si>
  <si>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110</t>
  </si>
  <si>
    <t>VYKLIZENÍ PLOCH</t>
  </si>
  <si>
    <t>11090</t>
  </si>
  <si>
    <t>VŠEOBECNÉ VYKLIZENÍ OSTATNÍCH PLOCH</t>
  </si>
  <si>
    <t>včetně odstranění betonových patníků a jejich likvidace</t>
  </si>
  <si>
    <t>VYKLIZENÍ PLOCH 1034,13 = 1034,130 [A]_x000d_
Celkové množství = 1034,130</t>
  </si>
  <si>
    <t>zahrnuje odstranění všech překážek pro uskutečnění stavby</t>
  </si>
  <si>
    <t>112</t>
  </si>
  <si>
    <t>KÁCENÍ</t>
  </si>
  <si>
    <t>112028</t>
  </si>
  <si>
    <t>X</t>
  </si>
  <si>
    <t>KÁCENÍ STROMŮ S ODSTRANĚNÍM PAŘEZŮ, ODVOZ A LIKVIDACE</t>
  </si>
  <si>
    <t>KUS</t>
  </si>
  <si>
    <t>ODSTRANĚNÍ STROMŮ 1 = 1,000 [A]_x000d_
Celkové množství = 1,000</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</si>
  <si>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</si>
  <si>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t>
  </si>
  <si>
    <t>ODSTRANĚNÍ KRYTŮ</t>
  </si>
  <si>
    <t>11317</t>
  </si>
  <si>
    <t>ODSTRAN KRYTU ZPEVNĚNÝCH PLOCH Z DLAŽEB KOSTEK</t>
  </si>
  <si>
    <t>odkup zhotovitelem pro druhotné použití</t>
  </si>
  <si>
    <t>ŽULOVÉ KOSTKY 2,1*0,12 = 0,252 [A]_x000d_
Celkové množství = 0,252</t>
  </si>
  <si>
    <t>11318</t>
  </si>
  <si>
    <t>ODSTRANĚNÍ KRYTU ZPEVNĚNÝCH PLOCH Z DLAŽDIC</t>
  </si>
  <si>
    <t>odstranění betonové přídlažby 0,1*10,63 = 1,063 [A]_x000d_
Celkové množství = 1,063</t>
  </si>
  <si>
    <t>1134</t>
  </si>
  <si>
    <t>ODSTRANĚNÍ KRYTŮ I S PODKLADEM</t>
  </si>
  <si>
    <t>11343</t>
  </si>
  <si>
    <t>ODSTRAN KRYTU ZPEVNĚNÝCH PLOCH S ASFALT POJIVEM VČET PODKLADU</t>
  </si>
  <si>
    <t>živice 0,12*35,95 = 4,314 [A]_x000d_
podklad 0,25*35,95 = 8,988 [B]_x000d_
Celkové množství = 13,302</t>
  </si>
  <si>
    <t>11348</t>
  </si>
  <si>
    <t>ODSTRANĚNÍ KRYTU ZPEVNĚNÝCH PLOCH Z DLAŽDIC VČETNĚ PODKLADU</t>
  </si>
  <si>
    <t>Odstranění Betonové dlažby 0,1*30,3 = 3,030 [C]_x000d_
Odstranění betonové dlažby podklad 0,25*30,3 = 7,575 [D]_x000d_
Celkové množství = 10,605</t>
  </si>
  <si>
    <t>1135</t>
  </si>
  <si>
    <t>VYTRHÁNÍ OBRUB</t>
  </si>
  <si>
    <t>11352</t>
  </si>
  <si>
    <t>ODSTRANĚNÍ CHODNÍKOVÝCH A SILNIČNÍCH OBRUBNÍKŮ BETONOVÝCH</t>
  </si>
  <si>
    <t>M</t>
  </si>
  <si>
    <t>Silniční / záhonové / chodníkové obrubníky 45,85 = 45,850 [A]_x000d_
Celkové množství = 45,850</t>
  </si>
  <si>
    <t>11354</t>
  </si>
  <si>
    <t>ODSTRANĚNÍ OBRUB Z KRAJNÍKŮ</t>
  </si>
  <si>
    <t>KEMENNÉ KRAJNÍKY 17,5+10,9 = 28,400 [A]_x000d_
Celkové množství = 28,400</t>
  </si>
  <si>
    <t>1137</t>
  </si>
  <si>
    <t>FRÉZOVÁNÍ</t>
  </si>
  <si>
    <t>113743</t>
  </si>
  <si>
    <t>50</t>
  </si>
  <si>
    <t>FRÉZOVÁNÍ ZPEVNĚNÝCH PLOCH ASFALTOVÝCH TL. DO 50MM</t>
  </si>
  <si>
    <t>FRÉZOVÁNÍ 50mm 623,09 = 623,090 [A]_x000d_
Celkové množství = 623,090</t>
  </si>
  <si>
    <t>113746</t>
  </si>
  <si>
    <t>80</t>
  </si>
  <si>
    <t>FRÉZOVÁNÍ ZPEVNĚNÝCH PLOCH ASFALTOVÝCH TL. DO 100MM</t>
  </si>
  <si>
    <t>FRÉZOVÁNÍ 100mm 623,09 = 623,090 [A]_x000d_
Celkové množství = 623,090</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</si>
  <si>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</si>
  <si>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113764</t>
  </si>
  <si>
    <t>SPR</t>
  </si>
  <si>
    <t>FRÉZOVÁNÍ DRÁŽKY PRŮŘEZU DO 400MM2 V ASFALTOVÉ VOZOVCE</t>
  </si>
  <si>
    <t>Napojovací spára 83.300 = 83,300 [A]_x000d_
Celkové množství = 83,300</t>
  </si>
  <si>
    <t>Položka zahrnuje veškerou manipulaci s vybouranou sutí a s vybouranými hmotami vč. uložení na skládku.</t>
  </si>
  <si>
    <t>121</t>
  </si>
  <si>
    <t>ORNICE</t>
  </si>
  <si>
    <t>12110</t>
  </si>
  <si>
    <t>SEJMUTÍ ORNICE NEBO LESNÍ PŮDY</t>
  </si>
  <si>
    <t>SEJMUTÍ ORNICE 0,15 * 420,25 = 63,038 [A]_x000d_
ZŮSTÁVÁ NA STAVBĚ - 0,15*406,1 = -60,915 [B]_x000d_
Celkové množství = 2,123</t>
  </si>
  <si>
    <t>položka zahrnuje sejmutí ornice bez ohledu na tloušťku vrstvy a její vodorovnou dopravu
nezahrnuje uložení na trvalou skládku</t>
  </si>
  <si>
    <t>121105</t>
  </si>
  <si>
    <t>SEJMUTÍ ORNICE NEBO LESNÍ PŮDY S ODVOZEM DO 8KM</t>
  </si>
  <si>
    <t>Ohumusování a osetí 0,15 * 406.100 = 60,915 [A]_x000d_
Celkové množství = 60,915</t>
  </si>
  <si>
    <t>123</t>
  </si>
  <si>
    <t>ODKOPÁVKY</t>
  </si>
  <si>
    <t>12383</t>
  </si>
  <si>
    <t>ODKOP PRO SPOD STAVBU SILNIC A ŽELEZNIC TŘ. II</t>
  </si>
  <si>
    <t>VÝKOPY PRO sanace 0,2*80,47+0,5*730,45 = 381,319 [A]_x000d_
ZPĚTNÝ ZÁSYP -48,43 = -48,430 [C]_x000d_
Odkop spodní stavby 0,2*(824,04+27,58) = 170,324 [B]_x000d_
 = 503,213</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</si>
  <si>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</si>
  <si>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123835</t>
  </si>
  <si>
    <t>ODKOP PRO SPOD STAVBU SILNIC A ŽELEZNIC TŘ. II, ODVOZ DO 8KM</t>
  </si>
  <si>
    <t>Přesun v rámci stavby pro zásypy 48,43 = 48,430 [A]_x000d_
Celkové množství = 48,430</t>
  </si>
  <si>
    <t>125</t>
  </si>
  <si>
    <t>ODKOPÁVKY V ZEMNÍKU</t>
  </si>
  <si>
    <t>125735</t>
  </si>
  <si>
    <t>VYKOPÁVKY ZE ZEMNÍKŮ A SKLÁDEK TŘ. I, ODVOZ DO 8KM</t>
  </si>
  <si>
    <t>ORNICE PRO ZPĚTNÉ OHUMUSOVÁNÍ 0,15 * 406,1 = 60,915 [A]_x000d_
Celkové množství = 60,915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</si>
  <si>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</si>
  <si>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125835</t>
  </si>
  <si>
    <t>VYKOPÁVKY ZE ZEMNÍKŮ A SKLÁDEK TŘ. II, ODVOZ DO 8KM</t>
  </si>
  <si>
    <t>zpětný zásyp vytěženou zeminou 48,434 = 48,434 [A]_x000d_
Celkové množství = 48,434</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</si>
  <si>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</si>
  <si>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t>
  </si>
  <si>
    <t>ČIŠTĚNÍ NÁNOSŮ A USAZENIN</t>
  </si>
  <si>
    <t>12980</t>
  </si>
  <si>
    <t>ČIŠTĚNÍ ULIČNÍCH VPUSTÍ</t>
  </si>
  <si>
    <t>PROČIŠTĚNÍ UV 1 = 1,000 [A]_x000d_
Celkové množství = 1,000</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</si>
  <si>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</si>
  <si>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12960</t>
  </si>
  <si>
    <t>ČIŠTĚNÍ VODOTEČÍ A MELIORAČ KANÁLŮ OD NÁNOSŮ</t>
  </si>
  <si>
    <t>prohloubení dna vodoteče 0,85*(20+100) = 102,000 [A]_x000d_
Celkové množství = 102,000</t>
  </si>
  <si>
    <t>132</t>
  </si>
  <si>
    <t>VÝKOPY - RÝHY</t>
  </si>
  <si>
    <t>13283</t>
  </si>
  <si>
    <t>HLOUBENÍ RÝH ŠÍŘ DO 2M PAŽ I NEPAŽ TŘ. II</t>
  </si>
  <si>
    <t>Odvodnění 0,8 * 0,8 * 1,75 * 5 + 20,5*0,75 = 20,975 [B]_x000d_
Celkové množství = 20,975</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</si>
  <si>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</si>
  <si>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174</t>
  </si>
  <si>
    <t>ZÁSYPY</t>
  </si>
  <si>
    <t>17411</t>
  </si>
  <si>
    <t>ZÁSYP JAM A RÝH ZEMINOU SE ZHUTNĚNÍM</t>
  </si>
  <si>
    <t>ZPĚTNÝ ZÁSYP 0,31*(70,62+37,43+48,19) = 48,434 [A]_x000d_
Celkové množství = 48,434</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</si>
  <si>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</si>
  <si>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</si>
  <si>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G3F</t>
  </si>
  <si>
    <t>ZÁSYP JAM A RÝH Z NAKUPOVANÝCH MATERIÁLŮ</t>
  </si>
  <si>
    <t>zásyp rýhy vhodnou zeminou pro aktivní zónu dle ČSN 73 6133 tab. A1</t>
  </si>
  <si>
    <t>ZÁSYP VHODNOU ZEMINOU G3 G-F 0,25*1*20,5 = 5,125 [A]_x000d_
Celkové množství = 5,125</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</si>
  <si>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</si>
  <si>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</si>
  <si>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</si>
  <si>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</si>
  <si>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</si>
  <si>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odvodnění 0,2*0,2*5*1+1*20,5*0,5 = 10,450 [A]_x000d_
Celkové množství = 10,450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</si>
  <si>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</si>
  <si>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</si>
  <si>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OHUMUSOVÁNÍ A OSETÍ</t>
  </si>
  <si>
    <t>18214</t>
  </si>
  <si>
    <t>ÚPRAVA POVRCHŮ SROVNÁNÍM ÚZEMÍ V TL DO 0,25M</t>
  </si>
  <si>
    <t>Ohumusování a osetí 406.100 = 406,100 [A]</t>
  </si>
  <si>
    <t>položka zahrnuje srovnání výškových rozdílů terénu</t>
  </si>
  <si>
    <t>18232</t>
  </si>
  <si>
    <t>ROZPROSTŘENÍ ORNICE V ROVINĚ V TL DO 0,15M</t>
  </si>
  <si>
    <t>Ohumusování a osetí 406.100 = 406,100 [A]_x000d_
Celkové množství = 406,100</t>
  </si>
  <si>
    <t>položka zahrnuje:
nutné přemístění ornice z dočasných skládek vzdálených do 50m
rozprostření ornice v předepsané tloušťce v rovině a ve svahu do 1:5</t>
  </si>
  <si>
    <t>18241</t>
  </si>
  <si>
    <t>ZALOŽENÍ TRÁVNÍKU RUČNÍM VÝSEVEM</t>
  </si>
  <si>
    <t>ohumusování a osetí 406,1 = 406,100 [A]_x000d_
Celkové množství = 406,100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</si>
  <si>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</si>
  <si>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</si>
  <si>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</si>
  <si>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</si>
  <si>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</si>
  <si>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</si>
  <si>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</si>
  <si>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</si>
  <si>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</si>
  <si>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</si>
  <si>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</si>
  <si>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</si>
  <si>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Zálivka trávníku vodou (20 l/m2, opakovat 4 x)</t>
  </si>
  <si>
    <t xml:space="preserve">Ohumusování a osetí 0,02 * 4 *  406.100 = 32,488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</si>
  <si>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</si>
  <si>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</si>
  <si>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</si>
  <si>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</si>
  <si>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</si>
  <si>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hutnění pláně 810,92 = 810,920 [A]_x000d_
odvodnění kanalizace 0,8*0,8*5+1*20,5 = 23,700 [C]_x000d_
trativod 0,4*85 = 34,000 [B]_x000d_
Celkové množství = 868,620</t>
  </si>
  <si>
    <t>položka zahrnuje úpravu pláně včetně vyrovnání výškových rozdílů. Míru zhutnění určuje projekt.</t>
  </si>
  <si>
    <t>184</t>
  </si>
  <si>
    <t>STROMY A KEŘE</t>
  </si>
  <si>
    <t>18481</t>
  </si>
  <si>
    <t>OCHRANA STROMŮ BEDNĚNÍM - zřízení i odstranění</t>
  </si>
  <si>
    <t>Ochrana stromů 15*(0,5+0,5+0,5+0,5)*1,75 = 52,500 [A]_x000d_
Celkové množství = 52,500</t>
  </si>
  <si>
    <t>184B17</t>
  </si>
  <si>
    <t>VYSAZOVÁNÍ STROMŮ LISTNATÝCH S BALEM OBVOD KMENE DO 20CM, PODCHOZÍ VÝŠ MIN 2,4M</t>
  </si>
  <si>
    <t>VÝSADBA STROMŮ ... HRUŠKA 2 = 2,000 [D]_x000d_
Celkové množství = 2,000</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</si>
  <si>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</si>
  <si>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212</t>
  </si>
  <si>
    <t>TRATIVODY</t>
  </si>
  <si>
    <t>21262</t>
  </si>
  <si>
    <t>TRATIVODY KOMPLET Z TRUB Z PLAST HMOT DN DO 100MM</t>
  </si>
  <si>
    <t>TRATIVODY KOMPLET Z TRUB Z PLAST HMOT DN100MM 45+40 = 85,000 [A]_x000d_
Celkové množství = 85,000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</si>
  <si>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</si>
  <si>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</si>
  <si>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</si>
  <si>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</si>
  <si>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</si>
  <si>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vozovka tl. 500mm 0,5*1,45*503,76 = 365,226 [A]_x000d_
sanace chodník tl. 200mm 0,2*80,47 = 16,094 [B]_x000d_
Celkové množství = 381,320</t>
  </si>
  <si>
    <t>položka zahrnuje dodávku předepsaného kameniva, mimostaveništní a vnitrostaveništní dopravu a jeho uložení
není-li v zadávací dokumentaci uvedeno jinak, jedná se o nakupovaný materiál</t>
  </si>
  <si>
    <t>21461</t>
  </si>
  <si>
    <t>SEP</t>
  </si>
  <si>
    <t>SEPARAČNÍ GEOTEXTILIE</t>
  </si>
  <si>
    <t>separační geotextílie min. 400g/m2, netkaná textílie-CBR &gt; 3 kN, odolnost proti proražení &lt; 10 mm, tažnost &gt; 50 %</t>
  </si>
  <si>
    <t>SANACE 1,15*730,45 = 840,018 [B]_x000d_
Celkové množství = 840,018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</si>
  <si>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</si>
  <si>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FIL</t>
  </si>
  <si>
    <t>FILTRAČNÍ GEOTEXTILIE</t>
  </si>
  <si>
    <t>filtrační geotextílie trativodu 2*85 = 170,000 [A]_x000d_
Celkové množství = 170,000</t>
  </si>
  <si>
    <t>451</t>
  </si>
  <si>
    <t>STABILIZACE</t>
  </si>
  <si>
    <t>45131A</t>
  </si>
  <si>
    <t>PODKLADNÍ A VÝPLŇOVÉ VRSTVY Z PROSTÉHO BETONU C20/25</t>
  </si>
  <si>
    <t>C20/25nXF3</t>
  </si>
  <si>
    <t>Podklad pod lomový kámen 0.400 = 0,000 [A]_x000d_
Celkové množství = 0,000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</si>
  <si>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</si>
  <si>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451311</t>
  </si>
  <si>
    <t>PODKL A VÝPLŇ VRSTVY Z PROST BET DO C8/10</t>
  </si>
  <si>
    <t>podkladní beton monolitické UV 1,15*1,15*0,15 = 0,198 [A]_x000d_
Celkové množství = 0,198</t>
  </si>
  <si>
    <t>465</t>
  </si>
  <si>
    <t>LOMOVÝ KÁMEN</t>
  </si>
  <si>
    <t>465512</t>
  </si>
  <si>
    <t>DLAŽBY Z LOMOVÉHO KAMENE NA MC</t>
  </si>
  <si>
    <t>Lomový kámen 2*0,2 = 0,400 [A]_x000d_
Celkové množství = 0,400</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</si>
  <si>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</si>
  <si>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</si>
  <si>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</si>
  <si>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56140</t>
  </si>
  <si>
    <t>KAMENIVO ZPEVNĚNÉ CEMENTEM SC C1,5/2,0</t>
  </si>
  <si>
    <t>SC C1,5/2,0 tl. 130mm 0,13*538,12 = 69,956 [A]_x000d_
Celkové množství = 69,956</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</si>
  <si>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</si>
  <si>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t>
  </si>
  <si>
    <t>PODKLADY - ŠTĚRKODRTI</t>
  </si>
  <si>
    <t>56330</t>
  </si>
  <si>
    <t>VOZOVKOVÉ VRSTVY ZE ŠTĚRKODRTI</t>
  </si>
  <si>
    <t>POD OBRUBY tl. 170mm 0,156*156,24 = 24,373 [A]_x000d_
Celkové množství = 24,373</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</si>
  <si>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</si>
  <si>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</si>
  <si>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</si>
  <si>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frakce dle vzorových příčných řezů</t>
  </si>
  <si>
    <t>Chodník 25,18+0,6 = 25,780 [A]_x000d_
Celkové množství = 25,780</t>
  </si>
  <si>
    <t>56334</t>
  </si>
  <si>
    <t>VOZOVKOVÉ VRSTVY ZE ŠTĚRKODRTI TL. DO 200MM</t>
  </si>
  <si>
    <t>vozovka 538,12 = 538,120 [A]_x000d_
Celkové množství = 538,120</t>
  </si>
  <si>
    <t>56335</t>
  </si>
  <si>
    <t>VOZOVKOVÉ VRSTVY ZE ŠTĚRKODRTI TL. DO 250MM</t>
  </si>
  <si>
    <t>Sjezd 3,34+40,85 = 44,190 [B]_x000d_
Celkové množství = 44,190</t>
  </si>
  <si>
    <t>572</t>
  </si>
  <si>
    <t>POSTŘIKY A NÁTĚRY</t>
  </si>
  <si>
    <t>572121</t>
  </si>
  <si>
    <t>INFILTRAČNÍ POSTŘIK ASFALTOVÝ DO 1,0KG/M2</t>
  </si>
  <si>
    <t>3,34+538,12+27,15 = 568,610 [A]_x000d_
Celkové množství = 568,610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</si>
  <si>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</si>
  <si>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</si>
  <si>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</si>
  <si>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54,3+538,12+3,34 = 595,760 [A]_x000d_
Celkové množství = 595,760</t>
  </si>
  <si>
    <t>574</t>
  </si>
  <si>
    <t>ŽIVICE</t>
  </si>
  <si>
    <t>574A34</t>
  </si>
  <si>
    <t>ASFALTOVÝ BETON PRO OBRUSNÉ VRSTVY ACO 11+, 11S TL. 40MM</t>
  </si>
  <si>
    <t>ACO 11+ 50/70</t>
  </si>
  <si>
    <t>vozovka 538,12 = 538,120 [B]_x000d_
oprava vozovky 54,3 = 54,300 [A]_x000d_
sjezd 3,34 = 3,340 [C]_x000d_
Celkové množství = 595,760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</si>
  <si>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</si>
  <si>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</si>
  <si>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</si>
  <si>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ACP 16+ 50/70</t>
  </si>
  <si>
    <t>sjezd 3,34 = 3,340 [A]_x000d_
vozovka 538,12 = 538,120 [B]_x000d_
oprava vozovky 27,15 = 27,150 [C]_x000d_
Celkové množství = 568,610</t>
  </si>
  <si>
    <t>5826</t>
  </si>
  <si>
    <t>ZÁMKOVÉ DLAŽBY</t>
  </si>
  <si>
    <t>582611</t>
  </si>
  <si>
    <t>Š6</t>
  </si>
  <si>
    <t>KRYTY Z BETON DLAŽDIC SE ZÁMKEM ŠEDÝCH TL 60MM DO LOŽE Z KAM</t>
  </si>
  <si>
    <t>včetně užití dlažby bez fazet v minimální šíři 250mm či hladké desky o rozměru 250x250mm podél všech slepeckých prvků (varovných a signálních pásů a umělých vodících liniích) dle NV 163/2002 Sb., ve znění nařízení vlády č. 312/2005 Sb. a nařízení vlády č. 215/2016 Sb. a TN TZÚS 12.03.04-06.</t>
  </si>
  <si>
    <t>CHODNÍK 23,38+1,8 = 25,180 [A]_x000d_
Celkové množství = 25,180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</si>
  <si>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</si>
  <si>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582612</t>
  </si>
  <si>
    <t>Š8</t>
  </si>
  <si>
    <t>KRYTY Z BETON DLAŽDIC SE ZÁMKEM ŠEDÝCH TL 80MM DO LOŽE Z KAM</t>
  </si>
  <si>
    <t>Sjezd 40,85 = 40,850 [B]_x000d_
Celkové množství = 40,850</t>
  </si>
  <si>
    <t>58261A</t>
  </si>
  <si>
    <t>B6n</t>
  </si>
  <si>
    <t>KRYTY Z BETON DLAŽDIC SE ZÁMKEM BAREV RELIÉF TL 60MM DO LOŽE Z KAM</t>
  </si>
  <si>
    <t>Chodník 0,6 = 0,600 [B]_x000d_
Celkové množství = 0,600</t>
  </si>
  <si>
    <t>587</t>
  </si>
  <si>
    <t>PŘEDLÁŽDĚNÍ</t>
  </si>
  <si>
    <t>587205</t>
  </si>
  <si>
    <t>PŘEDLÁŽDĚNÍ KRYTU Z BETONOVÝCH DLAŽDIC</t>
  </si>
  <si>
    <t>VČETNĚ ÚPRAVY PODKLADU</t>
  </si>
  <si>
    <t>PŘEDLÁŽDĚNÍ 1,35+1,5 = 2,850 [A]_x000d_
Celkové množství = 2,850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</si>
  <si>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</si>
  <si>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t>
  </si>
  <si>
    <t>Přidružená stavební výroba</t>
  </si>
  <si>
    <t>72124</t>
  </si>
  <si>
    <t>LAPAČE STŘEŠNÍCH SPLAVENIN</t>
  </si>
  <si>
    <t>1 = 1,000 [A]_x000d_
Celkové množství = 1,000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</si>
  <si>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</si>
  <si>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71342</t>
  </si>
  <si>
    <t>IZOLACE TEPELNÁ POTRUBÍ SNÍMATELNÁ</t>
  </si>
  <si>
    <t>izolace potrubí vodovodu (v místě UV) ... navléci na potrubí 3,14*0,1*10 = 3,140 [A]_x000d_
Celkové množství = 3,140</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</si>
  <si>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</si>
  <si>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711</t>
  </si>
  <si>
    <t>IZOLACE PROTI VODĚ A VLHKOSTI</t>
  </si>
  <si>
    <t>711116</t>
  </si>
  <si>
    <t>NOP</t>
  </si>
  <si>
    <t xml:space="preserve">IZOLACE BĚŽN KONSTR PROTI ZEM VLHK Z MĚ  PVC - NOPOVÁ FÓLIE</t>
  </si>
  <si>
    <t>materiál HDPE s nakašírovanou netkanou geotextilií na nopech, nopy výšky 8 mm, plošná hmotnost 450 g/m2</t>
  </si>
  <si>
    <t>NOPOVÁ FOLIE 16,25 = 16,250 [A]_x000d_
Celkové množství = 16,250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</si>
  <si>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</si>
  <si>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t>
  </si>
  <si>
    <t>POTRUBÍ - PLAST</t>
  </si>
  <si>
    <t>87434</t>
  </si>
  <si>
    <t>POTRUBÍ Z TRUB PLASTOVÝCH ODPADNÍCH DN DO 200MM</t>
  </si>
  <si>
    <t>KG SN16 plnostěnná</t>
  </si>
  <si>
    <t>DN200 16+2*1,75+1 = 20,500 [A]_x000d_
DN125 6,5 = 6,500 [B]_x000d_
Celkové množství = 27,000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</si>
  <si>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</si>
  <si>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</si>
  <si>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1</t>
  </si>
  <si>
    <t>POTRUBÍ Z TRUB PLASTOVÝCH ODPADNÍCH DN DO 300MM</t>
  </si>
  <si>
    <t>do DN300 20+7,5+8,5 = 36,000 [A]_x000d_
Celkové množství = 36,000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</si>
  <si>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</si>
  <si>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t>
  </si>
  <si>
    <t>KONSTRUKCE NA TRUBNÍM VEDENÍ</t>
  </si>
  <si>
    <t>891634</t>
  </si>
  <si>
    <t>KLAPKY DN DO 200MM</t>
  </si>
  <si>
    <t>zpětná klapka na potrubí dn200 5 = 5,000 [A]_x000d_
Celkové množství = 5,000</t>
  </si>
  <si>
    <t>- Položka zahrnuje kompletní montáž dle technologického předpisu, dodávku armatury, veškerou mimostaveništní a vnitrostaveništní dopravu.</t>
  </si>
  <si>
    <t>894</t>
  </si>
  <si>
    <t>ŠACHTY KANALIZAČNÍ NA POTRUBÍ</t>
  </si>
  <si>
    <t>894846</t>
  </si>
  <si>
    <t>325</t>
  </si>
  <si>
    <t>ŠACHTY KANALIZAČNÍ PLASTOVÉ D 325MM</t>
  </si>
  <si>
    <t>POKLOP D400 na trativodu</t>
  </si>
  <si>
    <t>REVIZNÍ ŠACHTY DN325 2 = 2,000 [A]_x000d_
Celkové množství = 2,000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</si>
  <si>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</si>
  <si>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894445</t>
  </si>
  <si>
    <t>ŠACHTY KANAL ZE ŽELEZOBET VČET VÝZT NA POTRUBÍ DN DO 300MM</t>
  </si>
  <si>
    <t>beton C30/37 XC4, XA1_x000d_
vnější rozměr šachty ... 0,75 x 0,75 x 1,2m_x000d_
dno, zákratová deska tl. 20cm_x000d_
stěny tl. 25cm</t>
  </si>
  <si>
    <t>monolitická UV 0,5*0,5*1 (vnitřní rozměr) 0,25*4*0,75*1 = 0,750 [A]_x000d_
dno 0,95*0,95*0,2 = 0,181 [B]_x000d_
Celkové množství = 0,931</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</si>
  <si>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</si>
  <si>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t>
  </si>
  <si>
    <t>ULIČNÍ VPUSTI</t>
  </si>
  <si>
    <t>89742</t>
  </si>
  <si>
    <t>VPUSŤ CHODNÍKOVÁ Z BETON DÍLCŮ</t>
  </si>
  <si>
    <t>RADBUZA 4 = 4,000 [A]_x000d_
Celkové množství = 4,000</t>
  </si>
  <si>
    <t>položka zahrnuje:
dodávku a osazení předepsaného dílce včetně mříže
předepsané podkladní konstrukce</t>
  </si>
  <si>
    <t>899</t>
  </si>
  <si>
    <t>OSTATNÍ KONSTRUKCE NA TRUBNÍM VEDENÍ</t>
  </si>
  <si>
    <t>89921</t>
  </si>
  <si>
    <t>VÝŠKOVÁ ÚPRAVA POKLOPŮ</t>
  </si>
  <si>
    <t>POKLOPY / ŠACHTY 2 = 2,000 [A]_x000d_
Celkové množství = 2,000</t>
  </si>
  <si>
    <t>- položka výškové úpravy zahrnuje všechny nutné práce a materiály pro zvýšení nebo snížení zařízení (včetně nutné úpravy stávajícího povrchu vozovky nebo chodníku).</t>
  </si>
  <si>
    <t>89923</t>
  </si>
  <si>
    <t>VÝŠKOVÁ ÚPRAVA KRYCÍCH HRNCŮ</t>
  </si>
  <si>
    <t>ÚPRAVA ŠOUPAT 5 = 5,000 [A]_x000d_
Celkové množství = 5,000</t>
  </si>
  <si>
    <t>89944</t>
  </si>
  <si>
    <t>VÝŘEZ, VÝSEK, ÚTES NA POTRUBÍ DN DO 200MM</t>
  </si>
  <si>
    <t>napojení UV 4+1 = 5,000 [E]_x000d_
Celkové množství = 5,000</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</si>
  <si>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</si>
  <si>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89922</t>
  </si>
  <si>
    <t>VÝŠKOVÁ ÚPRAVA MŘÍŽÍ</t>
  </si>
  <si>
    <t>UV 1 = 1,000 [A]_x000d_
Celkové množství = 1,000</t>
  </si>
  <si>
    <t>89952A</t>
  </si>
  <si>
    <t>OBETONOVÁNÍ POTRUBÍ Z PROSTÉHO BETONU DO C20/25</t>
  </si>
  <si>
    <t>obetonová napojení potrubí dešťové kanalizace - spoj 1*(0,5+0,5+0,5+0,5)*0,25*2 = 1,000 [A]_x000d_
Celkové množství = 1,000</t>
  </si>
  <si>
    <t>912</t>
  </si>
  <si>
    <t>BEZPEČNOSTNÍ VODÍCÍ ZAŘÍZENÍ</t>
  </si>
  <si>
    <t>91228</t>
  </si>
  <si>
    <t>SMĚROVÉ SLOUPKY Z PLAST HMOT VČETNĚ ODRAZNÉHO PÁSKU</t>
  </si>
  <si>
    <t>Z11g 2 = 2,000 [A]_x000d_
Celkové množství = 2,000</t>
  </si>
  <si>
    <t>položka zahrnuje:
- dodání a osazení sloupku včetně nutných zemních prací
- vnitrostaveništní a mimostaveništní doprava
- odrazky plastové nebo z retroreflexní fólie</t>
  </si>
  <si>
    <t>915</t>
  </si>
  <si>
    <t>VDZ - VODOROVNÉ DOPRAVNÍ ZAŘÍZENÍ TP70</t>
  </si>
  <si>
    <t>915111</t>
  </si>
  <si>
    <t>VODOROVNÉ DOPRAVNÍ ZNAČENÍ BARVOU HLADKÉ - DODÁVKA A POKLÁDKA</t>
  </si>
  <si>
    <t>PŘEDZNAČENÍ 11.251 = 11,251 [A]_x000d_
Celkové množství = 11,251</t>
  </si>
  <si>
    <t>položka zahrnuje:
- dodání a pokládku nátěrového materiálu (měří se pouze natíraná plocha)
- předznačení a reflexní úpravu</t>
  </si>
  <si>
    <t>915211</t>
  </si>
  <si>
    <t>VODOROVNÉ DOPRAVNÍ ZNAČENÍ PLASTEM HLADKÉ - DODÁVKA A POKLÁDKA</t>
  </si>
  <si>
    <t>V2b ( 3/1,5/0,125 ) - Podélná čára přerušovaná 0,125*47,5 = 5,938 [C]_x000d_
V4 ( 0,250 ) - Vodící čára 0,25*21,25 = 5,313 [L]_x000d_
Celkové množství = 11,251</t>
  </si>
  <si>
    <t>917</t>
  </si>
  <si>
    <t>OBRUBY A ZPOMALOVACÍ PRAHY A POLŠTÁŘE</t>
  </si>
  <si>
    <t>917211</t>
  </si>
  <si>
    <t>ZÁHONOVÉ OBRUBY Z BETONOVÝCH OBRUBNÍKŮ ŠÍŘ 50MM</t>
  </si>
  <si>
    <t>do C16/20nXF1</t>
  </si>
  <si>
    <t>ZÁHONOVÝ 1000/50/200 16,05 = 16,050 [A]_x000d_
Celkové množství = 16,050</t>
  </si>
  <si>
    <t>Položka zahrnuje:
dodání a pokládku betonových obrubníků o rozměrech předepsaných zadávací dokumentací
betonové lože i boční betonovou opěrku.</t>
  </si>
  <si>
    <t>917212</t>
  </si>
  <si>
    <t>ZÁHONOVÉ OBRUBY Z BETONOVÝCH OBRUBNÍKŮ ŠÍŘ 80MM</t>
  </si>
  <si>
    <t>do C20/25nXF3</t>
  </si>
  <si>
    <t>CHODNÍKOVÝ 1000/80/250 16,1 = 16,100 [A]_x000d_
Celkové množství = 16,100</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</si>
  <si>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</si>
  <si>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</si>
  <si>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</si>
  <si>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Obrubník betonový do C20/25nXF3</t>
  </si>
  <si>
    <t>SILNIČNÍ 1000/150/250 70,62+37,43+48,19-9-27,4 = 119,840 [A]_x000d_
PŘECHODOVÝ 1000/150/150-250 9 = 9,000 [B]_x000d_
NÁJEZDOVÝ 1000/150/150 27,4 = 27,400 [C]_x000d_
Celkové množství = 156,240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</si>
  <si>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</si>
  <si>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</si>
  <si>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</si>
  <si>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</si>
  <si>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</si>
  <si>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</si>
  <si>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</si>
  <si>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931</t>
  </si>
  <si>
    <t>Dilatační zařízení</t>
  </si>
  <si>
    <t>931314</t>
  </si>
  <si>
    <t>TĚSNĚNÍ DILATAČ SPAR ASF ZÁLIVKOU PRŮŘ DO 400MM2</t>
  </si>
  <si>
    <t>NAPOJOVACÍ SPÁRA</t>
  </si>
  <si>
    <t>ZAŘÍZNUTÍ A ZALITÍ NAPOJOVACÍ SPÁRY 83,3 = 83,300 [A]_x000d_
Celkové množství = 83,300</t>
  </si>
  <si>
    <t>položka zahrnuje dodávku a osazení předepsaného materiálu, očištění ploch spáry před úpravou, očištění okolí spáry po úpravě
nezahrnuje těsnící profil</t>
  </si>
  <si>
    <t>96</t>
  </si>
  <si>
    <t>BOURÁNÍ</t>
  </si>
  <si>
    <t>969234</t>
  </si>
  <si>
    <t>PVC</t>
  </si>
  <si>
    <t>VYBOURÁNÍ POTRUBÍ DN DO 200MM KANALIZAČ</t>
  </si>
  <si>
    <t>včetně ekologické likvidace</t>
  </si>
  <si>
    <t>přípojky od UV 5*1,25 = 6,250 [A]_x000d_
Celkové množství = 6,250</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</si>
  <si>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</si>
  <si>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</si>
  <si>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</si>
  <si>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4 = 4,000 [A]_x000d_
Celkové množství = 4,000</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</si>
  <si>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</si>
  <si>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</si>
  <si>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</si>
  <si>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betonové trouby 30+7,5+8,5 = 46,000 [A]_x000d_
Celkové množství = 46,000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</si>
  <si>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</si>
  <si>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0</t>
  </si>
  <si>
    <t>Všeobecné konstrukce a práce</t>
  </si>
  <si>
    <t>014111</t>
  </si>
  <si>
    <t>POPLATKY ZA SKLÁDKU TYP S-IO (INERTNÍ ODPAD)</t>
  </si>
  <si>
    <t>suť</t>
  </si>
  <si>
    <t>966137 10,0 = 10,000 [A]_x000d_
 966167 6,36 = 6,360 [B]_x000d_
 969257 0,48*14,0 = 6,720 [C]_x000d_
 Celkem: A+B+C = 23,080 [D]</t>
  </si>
  <si>
    <t>014121</t>
  </si>
  <si>
    <t>POPLATKY ZA SKLÁDKU TYP S-OO (OSTATNÍ ODPAD)</t>
  </si>
  <si>
    <t>zemina</t>
  </si>
  <si>
    <t>17120 293,25 = 293,250 [A]</t>
  </si>
  <si>
    <t>Zemní práce</t>
  </si>
  <si>
    <t>11523</t>
  </si>
  <si>
    <t>PŘEVEDENÍ VODY POTRUBÍM DN 300 NEBO ŽLABY R.O. DO 1,0M</t>
  </si>
  <si>
    <t>MIN. DN300, komplet včetně pomocné podpůrné kce apod. a odstranění</t>
  </si>
  <si>
    <t>délka úpravy 25 m + 2x2,5m přesah 30,0 = 30,000 [A]</t>
  </si>
  <si>
    <t>12283</t>
  </si>
  <si>
    <t>ODKOPÁVKY A PROKOPÁVKY OBECNÉ TŘ. II</t>
  </si>
  <si>
    <t>pol.č. 17750 12,0 = 12,000 [A]</t>
  </si>
  <si>
    <t>13183</t>
  </si>
  <si>
    <t>HLOUBENÍ JAM ZAPAŽ I NEPAŽ TŘ II</t>
  </si>
  <si>
    <t>"stavební výkresy propustku, 3D těleso výkopů v ACADu"_x000d_
 6,25*2,25*20,0 = 281,250 [A]</t>
  </si>
  <si>
    <t>17120</t>
  </si>
  <si>
    <t>ULOŽENÍ SYPANINY DO NÁSYPŮ A NA SKLÁDKY BEZ ZHUTNĚNÍ</t>
  </si>
  <si>
    <t>vč. odvozu na trvalou skládku</t>
  </si>
  <si>
    <t>pol.č. 131737 281,25 = 281,250 [A]_x000d_
 pol.č. 122737 12,0 = 12,000 [B]_x000d_
 Celkem: A+B = 293,250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</si>
  <si>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</si>
  <si>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</si>
  <si>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</si>
  <si>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hrázky na návodní a povodní straně pro dočasné zatrubnění</t>
  </si>
  <si>
    <t>1,0*3,0*2,0*2 = 12,000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</si>
  <si>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</si>
  <si>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t>
  </si>
  <si>
    <t>Základy</t>
  </si>
  <si>
    <t>21331</t>
  </si>
  <si>
    <t>DRENÁŽNÍ VRSTVY Z BETONU MEZEROVITÉHO (DRENÁŽNÍHO)</t>
  </si>
  <si>
    <t>obsyp štěrkem 8/16</t>
  </si>
  <si>
    <t>"dle stavebních výkresů a dle detailu VL4 204.01a"_x000d_
 0,3*0,3*20,0*2 = 3,600 [A]</t>
  </si>
  <si>
    <t>Položka zahrnuje:
- dodávku předepsaného materiálu pro drenážní vrstvu, včetně mimostaveništní a vnitrostaveništní dopravy
- provedení drenážní vrstvy předepsaných rozměrů a předepsaného tvaru</t>
  </si>
  <si>
    <t>272325</t>
  </si>
  <si>
    <t>ZÁKLADY ZE ŽELEZOBETONU DO C30/37</t>
  </si>
  <si>
    <t>C30/37 XC2 XA1</t>
  </si>
  <si>
    <t>"odečteno z ACADu"_x000d_
 deska 14,0*2,8*0,2 = 7,840 [A]_x000d_
 pasy pod čely 1,5*0,5*(4,0+4,45) = 6,338 [B]_x000d_
 Celkem: A+B = 14,178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</si>
  <si>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</si>
  <si>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</si>
  <si>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</si>
  <si>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"uvažováno 150kg/m3"_x000d_
 pol.č. 272325 14,178*0,150 = 2,127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</si>
  <si>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</si>
  <si>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</si>
  <si>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</si>
  <si>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folie v přechodové oblasti - těsnící folie dle 5.2 ČSN 73 6244</t>
  </si>
  <si>
    <t>za rubem opěr 2,6*20,0*2 = 104,000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</si>
  <si>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</si>
  <si>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</si>
  <si>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</si>
  <si>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317325</t>
  </si>
  <si>
    <t>ŘÍMSY ZE ŽELEZOBETONU DO C30/37</t>
  </si>
  <si>
    <t>C30/37 XC4 XF4 XD3</t>
  </si>
  <si>
    <t>"dle výkresu tvaru"_x000d_
 0,85*0,5*(4,0+4,45) = 3,591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</si>
  <si>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</si>
  <si>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</si>
  <si>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</si>
  <si>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"uvažováno 180kg/m3"_x000d_
 pol.č. 317325 3,591*0,18 = 0,646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</si>
  <si>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</si>
  <si>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</si>
  <si>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</si>
  <si>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 XC4 XF2 XD1</t>
  </si>
  <si>
    <t>"dle výkresu tvaru"_x000d_
 0,7*2,03*(4,0+4,45) = 12,007 [A]</t>
  </si>
  <si>
    <t>333365</t>
  </si>
  <si>
    <t>VÝZTUŽ MOSTNÍCH OPĚR A KŘÍDEL Z OCELI 10505, B500B</t>
  </si>
  <si>
    <t>"uvažováno 200kg/m3"_x000d_
 12,007*0,2 = 2,401 [A]</t>
  </si>
  <si>
    <t>4</t>
  </si>
  <si>
    <t>Vodorovné konstrukce</t>
  </si>
  <si>
    <t>389126</t>
  </si>
  <si>
    <t>MOSTNÍ RÁMOVÉ KONSTR Z DÍLCŮ ŽELEZOBET DO C40/50</t>
  </si>
  <si>
    <t>ŽB Prefa rám 16ks, 2000/1500/ dl.1000
komplet vč. dopravy a osazení, nátěru proti zemní vlhkosti, izolace spár</t>
  </si>
  <si>
    <t>"dle výkresu tvaru pl. v řezi rámu 1,7m2"_x000d_
 1,7*16,0 = 27,200 [A]</t>
  </si>
  <si>
    <t>451312</t>
  </si>
  <si>
    <t>PODKLADNÍ A VÝPLŇOVÉ VRSTVY Z PROSTÉHO BETONU C12/15</t>
  </si>
  <si>
    <t>podkladní betony C12/15 X0</t>
  </si>
  <si>
    <t>pod rámy 2,8*14,0*0,1*2 = 7,840 [A]_x000d_
 po čely 3,0*1,9*0,15*2 = 1,710 [B]_x000d_
 Celkem: A+B = 9,550 [C]</t>
  </si>
  <si>
    <t>lože pod dlažbu a opevnění, beton C20/25n XF3</t>
  </si>
  <si>
    <t>pod mostem 2,0*25,2*0,1 = 5,040 [A]_x000d_
 svahy koryta před a za mostem 7,0*(4,0+5,0)*0,2 = 12,600 [B]_x000d_
 Celkem: A+B = 17,640 [C]</t>
  </si>
  <si>
    <t>451523</t>
  </si>
  <si>
    <t>VÝPLŇ VRSTVY Z KAMENIVA DRCENÉHO, INDEX ZHUTNĚNÍ ID DO 0,9</t>
  </si>
  <si>
    <t>zásyp za rubem, zesílený samostatný klín vč. AZ</t>
  </si>
  <si>
    <t>"stavební výkresy 3D těleso výkopů v ACADu"_x000d_
 3,0*0,5*20,0*2 = 60,000 [A]</t>
  </si>
  <si>
    <t>45157</t>
  </si>
  <si>
    <t>PODKLADNÍ A VÝPLŇOVÉ VRSTVY Z KAMENIVA TĚŽENÉHO</t>
  </si>
  <si>
    <t>ŠP fr. 0-4</t>
  </si>
  <si>
    <t>"podkladní a ochranná vrstva geomembrány 2 x150mm"_x000d_
 pol.č.28999 104,0*2*0,15 = 31,200 [A]_x000d_
 podsyp pol.č.45131A 14,490 = 14,490 [B]_x000d_
 Celkem: A+B = 45,690 [C]</t>
  </si>
  <si>
    <t>451573</t>
  </si>
  <si>
    <t>VÝPLŇ VRSTVY Z KAMENIVA TĚŽENÉHO, INDEX ZHUTNĚNÍ ID DO 0,9</t>
  </si>
  <si>
    <t>zásyp výkopů, základy pod těsnící vrstvou</t>
  </si>
  <si>
    <t>"stavební výkresy 3D těleso výkopů v ACADu"_x000d_
 za rubem opěr 1,6*1,6*20,0*2 = 102,400 [A]</t>
  </si>
  <si>
    <t>457315</t>
  </si>
  <si>
    <t>VYROVNÁVACÍ A SPÁDOVÝ PROSTÝ BETON C30/37</t>
  </si>
  <si>
    <t>ŽB kotvená spádová deska na rámech</t>
  </si>
  <si>
    <t>"dle tvaru"_x000d_
 2,4*0,12*15,0 = 4,320 [A]</t>
  </si>
  <si>
    <t>457366</t>
  </si>
  <si>
    <t>VÝZTUŽ VYROVNÁVACÍHO A SPÁDOVÉHO BETONU Z KARI SÍTÍ</t>
  </si>
  <si>
    <t>BSt 500 Kr</t>
  </si>
  <si>
    <t>"uvažováno 250kg/m3"_x000d_
 pol.č. 457315 4,320*0,25 = 1,080 [A]</t>
  </si>
  <si>
    <t>lomový kámen tl. 150-200 mm
tř. jakosti I., min. pevnost v tlaku 110MPa, max. nasákavost 1,5%, souč.
mrazuvzdornosti 0,75</t>
  </si>
  <si>
    <t>pod mostem 2,0*25,2*0,15 = 7,560 [A]_x000d_
 svahy koryta před a za mostem 7,0*(4,0+5,0)*0,2 = 12,600 [B]_x000d_
 Celkem: A+B = 20,160 [C]</t>
  </si>
  <si>
    <t>46731A</t>
  </si>
  <si>
    <t>STUPNĚ A PRAHY VODNÍCH KORYT Z PROSTÉHO BETONU C20/25</t>
  </si>
  <si>
    <t>stabilizační prahy C30/37 XF4
0,5x1,0 m v profilu koryta dna a břehů</t>
  </si>
  <si>
    <t>"ukončení úpravy břehů"_x000d_
 7,0*1,0*0,5*2 = 7,000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</si>
  <si>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</si>
  <si>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711132</t>
  </si>
  <si>
    <t>IZOLACE BĚŽNÝCH KONSTRUKCÍ PROTI VOLNĚ STÉKAJÍCÍ VODĚ ASFALTOVÝMI PÁSY</t>
  </si>
  <si>
    <t>na spádové desce a na rubu po drenáž, izolace dle TKP 21</t>
  </si>
  <si>
    <t>20,0*(0,6+2,4+0,6) = 72,000 [A]</t>
  </si>
  <si>
    <t>711509</t>
  </si>
  <si>
    <t>OCHRANA IZOLACE NA POVRCHU TEXTILIÍ</t>
  </si>
  <si>
    <t>drenážní a ochranná vrstva izolace, min. 700g/m2, tl.6mm, tažnost min. 20%
CBR&gt;3kN</t>
  </si>
  <si>
    <t>"na desce a na rubu po těsnící vrstvu vč. rubu křídel"_x000d_
 20,0*(0,6+2,4+0,6) = 72,000 [A]</t>
  </si>
  <si>
    <t xml:space="preserve">položka zahrnuje:
- dodání  předepsaného ochranného materiálu
- zřízení ochrany izolace</t>
  </si>
  <si>
    <t>a</t>
  </si>
  <si>
    <t>ochranná izolace nátěru proti zemní vlhkosti, min. 300g/m2, tl.3mm</t>
  </si>
  <si>
    <t>"pod těsnící vrstvou"_x000d_
 1,4*20,0*2 = 56,000 [A]_x000d_
 2,0*3,0*2*2 = 24,000 [B]_x000d_
 Celkem: A+B = 80,000 [C]</t>
  </si>
  <si>
    <t>8</t>
  </si>
  <si>
    <t>Potrubí</t>
  </si>
  <si>
    <t>875332</t>
  </si>
  <si>
    <t>POTRUBÍ DREN Z TRUB PLAST DN DO 150MM DĚROVANÝCH</t>
  </si>
  <si>
    <t>celoperforované DN 150, SN8</t>
  </si>
  <si>
    <t>20,0*2 = 40,000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</si>
  <si>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</si>
  <si>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87633</t>
  </si>
  <si>
    <t>CHRÁNIČKY Z TRUB PLASTOVÝCH DN DO 150MM</t>
  </si>
  <si>
    <t>chráničky v římse tuhá HDPE 110/94, s přesahem 1m za římsu</t>
  </si>
  <si>
    <t>5,0+2*1,0 = 7,000 [A]_x000d_
 A*2 = 14,000 [B]</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</si>
  <si>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</si>
  <si>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</si>
  <si>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</si>
  <si>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plné potrubé mimo rub</t>
  </si>
  <si>
    <t>2,0*4 = 8,000 [A]</t>
  </si>
  <si>
    <t>87644</t>
  </si>
  <si>
    <t>CHRÁNIČKY Z TRUB PLASTOVÝCH DN DO 250MM</t>
  </si>
  <si>
    <t>vyústky drenáže ve svahu
mrazuvzdorný materiál tl. stěny min. 11 mm</t>
  </si>
  <si>
    <t>0,5*4 = 2,000 [A]</t>
  </si>
  <si>
    <t>9</t>
  </si>
  <si>
    <t>Ostatní konstrukce a práce</t>
  </si>
  <si>
    <t>9112B1</t>
  </si>
  <si>
    <t>ZÁBRADLÍ MOSTNÍ SE SVISLOU VÝPLNÍ - DODÁVKA A MONTÁŽ</t>
  </si>
  <si>
    <t>dle TP 258, vč. PKO viz výkres zábradlí a TZ
komplet vč. kotvení přes patní desky</t>
  </si>
  <si>
    <t>4,0*2 = 8,000 [A]</t>
  </si>
  <si>
    <t>položka zahrnuje:
dodání zábradlí včetně předepsané povrchové úpravy
kotvení sloupků, t.j. kotevní desky, šrouby z nerez oceli, vrty a zálivku, pokud zadávací dokumentace nestanoví jinak
případné nivelační hmoty pod kotevní desky</t>
  </si>
  <si>
    <t>96613</t>
  </si>
  <si>
    <t>BOURÁNÍ KONSTRUKCÍ Z KAMENE NA MC</t>
  </si>
  <si>
    <t>"pl.kce odečtena z ACADU"_x000d_
 4,5+5,5 = 10,000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</si>
  <si>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</si>
  <si>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t>
  </si>
  <si>
    <t>BOURÁNÍ KONSTRUKCÍ ZE ŽELEZOBETONU</t>
  </si>
  <si>
    <t>"pl.kce odečtena z ACADU"_x000d_
 ŽB kce 2,5+3,5 = 6,000 [A]_x000d_
 sloupky zábradlí 0,3*0,3*2,0*2 = 0,360 [B]_x000d_
 Celkem: A+B = 6,360 [C]</t>
  </si>
  <si>
    <t>969257</t>
  </si>
  <si>
    <t>VYBOURÁNÍ POTRUBÍ DN DO 500MM KANALIZAČ</t>
  </si>
  <si>
    <t>odstranění stávající konstrukce bet. potrubí propustku 
vč. odvozu na trvalou skládku</t>
  </si>
  <si>
    <t>"potrubí dl. 14 m"_x000d_
 14,0 = 14,000 [A]</t>
  </si>
  <si>
    <t>24,5 = 24,500 [A]_x000d_
Celkové množství = 24,500</t>
  </si>
  <si>
    <t>šachta 2,4*12,56 = 30,144 [A]_x000d_
Celkové množství = 30,144</t>
  </si>
  <si>
    <t>rýha vodovod 1,75*1*14 = 24,500 [B]_x000d_
Celkové množství = 24,500</t>
  </si>
  <si>
    <t>ZÁSYP VHODNOU ZEMINOU G3 G-F 18,9 = 18,900 [A]_x000d_
Celkové množství = 18,900</t>
  </si>
  <si>
    <t>1*0,5*14 = 7,000 [A]_x000d_
Celkové množství = 7,000</t>
  </si>
  <si>
    <t>hutnění pláně 1*14 = 14,000 [A]_x000d_
Celkové množství = 14,000</t>
  </si>
  <si>
    <t>27231A</t>
  </si>
  <si>
    <t>ZÁKLADY Z PROSTÉHO BETONU DO C20/25</t>
  </si>
  <si>
    <t>opěrné bloky 7*1*0,35*0,75 = 1,838 [A]_x000d_
Celkové množství = 1,838</t>
  </si>
  <si>
    <t>72221</t>
  </si>
  <si>
    <t>VODOVODNÍ ARMATURY</t>
  </si>
  <si>
    <t>poklop šoupěte samonivelační 4 = 4,000 [A]_x000d_
zemní souprava teleskopická 3 = 3,000 [B]_x000d_
zemní souprava teleskopická prodloužená 1 = 1,000 [C]_x000d_
š 80 přírubové 2 = 2,000 [D]_x000d_
š 100 přírubové 2 = 2,000 [E]_x000d_
podzemní hydrant 80 jednočinný 2 = 2,000 [F]_x000d_
hrydrantový drén 2 = 2,000 [G]_x000d_
hydrantový poklop + roznášení deska 2 = 2,000 [H]_x000d_
těsnění, ner. spoj materiál, ochranná banáž 18 = 18,000 [I]_x000d_
trasavací tyč vč tabulky 2 = 2,000 [J]_x000d_
š 1 závit ISO 1 = 1,000 [K]_x000d_
zemní souprava šoupátka teleskopická 1 = 1,000 [L]_x000d_
poklop šoupátka samonivelační 1 = 1,000 [M]_x000d_
Celkové množství = 41,000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</si>
  <si>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</si>
  <si>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DHPE d200 14 = 14,000 [A]_x000d_
Celkové množství = 14,000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</si>
  <si>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</si>
  <si>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899308</t>
  </si>
  <si>
    <t>DOPLŇKY NA POTRUBÍ - VYTYČOVACÍ VODIČ</t>
  </si>
  <si>
    <t>vytyčovací vodič 4mm2 50 = 50,000 [A]_x000d_
Celkové množství = 50,000</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</si>
  <si>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</si>
  <si>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</si>
  <si>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</si>
  <si>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50 = 50,000 [A]_x000d_
Celkové množství = 50,000</t>
  </si>
  <si>
    <t>- Položka zahrnuje veškerý materiál, výrobky a polotovary, včetně mimostaveništní a vnitrostaveništní dopravy (rovněž přesuny), včetně naložení a složení,případně s uložením.</t>
  </si>
  <si>
    <t>89943</t>
  </si>
  <si>
    <t>VÝŘEZ, VÝSEK, ÚTES NA POTRUBÍ DN DO 150MM</t>
  </si>
  <si>
    <t>na Li 100 2 = 2,000 [A]_x000d_
Celkové množství = 2,000</t>
  </si>
  <si>
    <t>Položka zahrnuje:
- zejména náklady na osekání trub na útesy, na vysekání otvorů pro zaústění, na obetonování útesu
- u výřezu a výseku náklady na ohlášení uzavírání vody, uzavření a otevření šoupat, vypuštění a napuštění vody, odvzdušnění potrubí a pod
Položka nezahrnuje:
- x</t>
  </si>
  <si>
    <t>899632</t>
  </si>
  <si>
    <t>ZKOUŠKA VODOTĚSNOSTI POTRUBÍ DN DO 150MM</t>
  </si>
  <si>
    <t>14 = 14,000 [A]_x000d_
Celkové množství = 14,000</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</si>
  <si>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</si>
  <si>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89973</t>
  </si>
  <si>
    <t>PROPLACH A DEZINFEKCE VODOVODNÍHO POTRUBÍ DN DO 150MM</t>
  </si>
  <si>
    <t>Položka zahrnuje:
- napuštění a vypuštění vody
- dodání vody a dezinfekčního prostředku
- bakteriologický rozbor vody
Položka nezahrnuje:
- x</t>
  </si>
  <si>
    <t>87333</t>
  </si>
  <si>
    <t>POTRUBÍ Z TRUB PLASTOVÝCH TLAKOVÝCH SVAŘOVANÝCH DN DO 150MM</t>
  </si>
  <si>
    <t>včetně tvarovek aj dle výkresu D330.04 Kladečské schéma</t>
  </si>
  <si>
    <t>PE 100 HDPE d110 SDR11 14 = 14,000 [A]_x000d_
Celkové množství = 14,000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</si>
  <si>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</si>
  <si>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899631</t>
  </si>
  <si>
    <t>TLAKOVÉ ZKOUŠKY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</si>
  <si>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</si>
  <si>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87314</t>
  </si>
  <si>
    <t>POTRUBÍ Z TRUB PLASTOVÝCH TLAKOVÝCH SVAŘOVANÝCH DN DO 40MM</t>
  </si>
  <si>
    <t>LDPE d32 x 4,4mmm PN10 1 = 1,000 [A]_x000d_
Celkové množství = 1,000</t>
  </si>
  <si>
    <t>899901</t>
  </si>
  <si>
    <t>PŘEPOJENÍ PŘÍPOJEK</t>
  </si>
  <si>
    <t>položka zahrnuje řez na potrubí, dodání a osazení příslušných tvarovek a armatur</t>
  </si>
  <si>
    <t>96912</t>
  </si>
  <si>
    <t>VYBOURÁNÍ POTRUBÍ DN DO 100MM VODOVODNÍCH</t>
  </si>
  <si>
    <t>včetně ekologické likvidace na trvalé skládce</t>
  </si>
  <si>
    <t>Li 100 14 = 14,000 [A]_x000d_
Celkové množství = 14,000</t>
  </si>
  <si>
    <t>stávající revizní šachty vodovodu (4,7+2*0,79)*2 = 12,560 [A]_x000d_
Celkové množství = 12,560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</si>
  <si>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</si>
  <si>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32,5 = 32,500 [A]_x000d_
Celkové množství = 32,500</t>
  </si>
  <si>
    <t>rýha vodovod 1*65*2,8 = 182,000 [B]_x000d_
zpětný zásyp -149,5 = -149,500 [A]_x000d_
Celkové množství = 32,500</t>
  </si>
  <si>
    <t>1*0,5*65 = 32,500 [A]_x000d_
Celkové množství = 32,500</t>
  </si>
  <si>
    <t>hutnění pláně 1*65 = 65,000 [A]_x000d_
Celkové množství = 65,000</t>
  </si>
  <si>
    <t>zpětný zásyp vytěženou zeminou 149,5 = 149,500 [A]_x000d_
Celkové množství = 149,500</t>
  </si>
  <si>
    <t>132835</t>
  </si>
  <si>
    <t>HLOUBENÍ RÝH ŠÍŘ DO 2M PAŽ I NEPAŽ TŘ. II, ODVOZ DO 8KM</t>
  </si>
  <si>
    <t>zpětný zásyp 149,5 = 149,500 [A]_x000d_
Celkové množství = 149,500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</si>
  <si>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</si>
  <si>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ZPĚTNÝ ZÁSYP 149,5 = 149,500 [A]_x000d_
Celkové množství = 149,500</t>
  </si>
  <si>
    <t>včetně tvarovek dle výkresu D330.04 Kladečské schéma</t>
  </si>
  <si>
    <t>PVC d110 PN10 49 = 49,000 [A]_x000d_
Celkové množství = 49,000</t>
  </si>
  <si>
    <t>DHPE d200 5 = 5,000 [A]_x000d_
Celkové množství = 5,000</t>
  </si>
  <si>
    <t>vytyčovací vodič 4mm2 49+16 = 65,000 [A]_x000d_
Celkové množství = 65,000</t>
  </si>
  <si>
    <t>49+16 = 65,000 [A]_x000d_
Celkové množství = 65,000</t>
  </si>
  <si>
    <t>na PVC 110 2 = 2,000 [A]_x000d_
Celkové množství = 2,000</t>
  </si>
  <si>
    <t>d 110 49 = 49,000 [A]_x000d_
Celkové množství = 49,000</t>
  </si>
  <si>
    <t>87326</t>
  </si>
  <si>
    <t>POTRUBÍ Z TRUB PLASTOVÝCH TLAKOVÝCH SVAŘOVANÝCH DN DO 80MM</t>
  </si>
  <si>
    <t>PVC d60 PN10 6+10 = 16,000 [A]_x000d_
PVC d80 PN10 ... inspekční 3 = 3,000 [B]_x000d_
Celkové množství = 19,000</t>
  </si>
  <si>
    <t>89941</t>
  </si>
  <si>
    <t>VÝŘEZ, VÝSEK, ÚTES NA POTRUBÍ DN DO 80MM</t>
  </si>
  <si>
    <t>na d60 2 = 2,000 [A]_x000d_
Celkové množství = 2,000</t>
  </si>
  <si>
    <t>899611</t>
  </si>
  <si>
    <t>TLAKOVÉ ZKOUŠKY POTRUBÍ DN DO 80MM</t>
  </si>
  <si>
    <t>2023_OTSKP ~ 2023_OTSKP</t>
  </si>
  <si>
    <t>d 60 16 = 16,000 [A]_x000d_
Celkové množství = 16,000</t>
  </si>
  <si>
    <t>891126</t>
  </si>
  <si>
    <t>ŠOUPÁTKA DN DO 80MM</t>
  </si>
  <si>
    <t>šoupě pro inspekční šachtu 1 = 1,000 [A]_x000d_
Celkové množství = 1,000</t>
  </si>
  <si>
    <t>89911G</t>
  </si>
  <si>
    <t>LITINOVÝ POKLOP D400</t>
  </si>
  <si>
    <t>poklop inspekční šachty 1 = 1,000 [A]_x000d_
Celkové množství = 1,000</t>
  </si>
  <si>
    <t>Položka zahrnuje dodávku a osazení předepsané mříže včetně rámu</t>
  </si>
  <si>
    <t>d60 2 = 2,000 [A]_x000d_
Celkové množství = 2,000</t>
  </si>
  <si>
    <t>PVC 110 45 = 45,000 [A]_x000d_
Celkové množství = 45,000</t>
  </si>
  <si>
    <t>5,915 = 5,915 [A]_x000d_
Celkové množství = 5,915</t>
  </si>
  <si>
    <t>zpětný zásyp vytěženou zeminou 3,15 = 3,150 [A]_x000d_
Celkové množství = 3,150</t>
  </si>
  <si>
    <t>rýha VO 0,35*0,7*(45-8) = 9,065 [B]_x000d_
zpětný zásyp -3,15 = -3,150 [A]_x000d_
Celkové množství = 5,915</t>
  </si>
  <si>
    <t>ZPĚTNÝ ZÁSYP 3,15 = 3,150 [A]_x000d_
Celkové množství = 3,150</t>
  </si>
  <si>
    <t>ZÁSYP VHODNOU ZEMINOU G3 G-F 0,5*0,35*27 = 4,725 [A]_x000d_
Celkové množství = 4,725</t>
  </si>
  <si>
    <t>odvodnění 0,35*0,2*45 = 3,150 [A]_x000d_
Celkové množství = 3,150</t>
  </si>
  <si>
    <t>hutnění pláně 0,35*45 = 15,750 [A]_x000d_
Celkové množství = 15,750</t>
  </si>
  <si>
    <t>zpětný zásyp 0,5*0,35*(45-27) = 3,150 [A]_x000d_
Celkové množství = 3,150</t>
  </si>
  <si>
    <t>702212</t>
  </si>
  <si>
    <t>KABELOVÁ CHRÁNIČKA ZEMNÍ DN PŘES 100 DO 200 MM</t>
  </si>
  <si>
    <t>kabelová chránička d110 45 = 45,000 [A]_x000d_
Celkové množství = 45,000</t>
  </si>
  <si>
    <t>1. Položka obsahuje:
 – přípravu podkladu pro osazení
2. Položka neobsahuje:
 X
3. Způsob měření:
Měří se metr délkový.</t>
  </si>
  <si>
    <t>702312</t>
  </si>
  <si>
    <t>ZAKRYTÍ KABELŮ VÝSTRAŽNOU FÓLIÍ ŠÍŘKY PŘES 20 DO 40 CM</t>
  </si>
  <si>
    <t>45 = 45,000 [A]_x000d_
Celkové množství = 45,000</t>
  </si>
  <si>
    <t>1. Položka obsahuje:
 – dodávku a montáž fólie
 – přípravu podkladu pro osazení
2. Položka neobsahuje:
 X
3. Způsob měření:
Měří se metr délkový.</t>
  </si>
  <si>
    <t>742H12</t>
  </si>
  <si>
    <t>KABEL NN ČTYŘ- A PĚTIŽÍLOVÝ CU S PLASTOVOU IZOLACÍ OD 4 DO 16 MM2</t>
  </si>
  <si>
    <t>CYKY 4x16mm2 45 = 45,000 [A]_x000d_
Celkové množství = 45,000</t>
  </si>
  <si>
    <t>1. Položka obsahuje:
 – manipulace a uložení kabelu (do země, chráničky, kanálu, na rošty, na TV a pod.)
2. Položka neobsahuje:
 – příchytky, spojky, koncovky, chráničky apod.
3. Způsob měření:
Měří se metr délkový.</t>
  </si>
  <si>
    <t>747701</t>
  </si>
  <si>
    <t>DOKONČOVACÍ MONTÁŽNÍ PRÁCE NA ELEKTRICKÉM ZAŘÍZENÍ</t>
  </si>
  <si>
    <t>HOD</t>
  </si>
  <si>
    <t>5 = 5,000 [A]_x000d_
Celkové množství = 5,000</t>
  </si>
  <si>
    <t>1. Položka obsahuje:
 – cenu za práce spojené s uváděním zařízení do provozu, drobné montážní práce v rozvaděčích, koordinaci se zhotoviteli souvisejících zařízení apod.
2. Položka neobsahuje:
 X
3. Způsob měření:
Udává se čas v hodinách.</t>
  </si>
  <si>
    <t>742L22</t>
  </si>
  <si>
    <t>UKONČENÍ DVOU AŽ PĚTIŽÍLOVÉHO KABELU KABELOVOU SPOJKOU OD 4 DO 16 MM2</t>
  </si>
  <si>
    <t>napojení na stávající VO 2 = 2,000 [A]_x000d_
Celkové množství = 2,000</t>
  </si>
  <si>
    <t>1. Položka obsahuje:
 – všechny práce spojené s úpravou kabelů pro montáž včetně veškerého příslušentsví
2. Položka neobsahuje:
 X
3. Způsob měření:
Udává se počet kusů kompletní konstrukce nebo práce.</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</si>
  <si>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</si>
  <si>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</si>
  <si>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</si>
  <si>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74F322</t>
  </si>
  <si>
    <t>REVIZNÍ ZPRÁVA</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</si>
  <si>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</si>
  <si>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742Z23</t>
  </si>
  <si>
    <t>DEMONTÁŽ KABELOVÉHO VEDENÍ NN</t>
  </si>
  <si>
    <t>stávající kabel 45 = 45,000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</si>
  <si>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</si>
  <si>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742P13</t>
  </si>
  <si>
    <t>ZATAŽENÍ KABELU DO CHRÁNIČKY - KABEL DO 4 KG/M</t>
  </si>
  <si>
    <t>1. Položka obsahuje:
 – montáž kabelu o váze do 4 kg/m do chráničky/ kolektoru
2. Položka neobsahuje:
 X
3. Způsob měření:
Měří se metr délkový.</t>
  </si>
  <si>
    <t>39,375 = 39,375 [A]_x000d_
Celkové množství = 39,375</t>
  </si>
  <si>
    <t>rýha STL 0,6*37,5*1,75 = 39,375 [B]_x000d_
Celkové množství = 39,375</t>
  </si>
  <si>
    <t>ZÁSYP VHODNOU ZEMINOU G3 G-F 28,125 = 28,125 [A]_x000d_
Celkové množství = 28,125</t>
  </si>
  <si>
    <t>0,6*37,5*0,5 = 11,250 [A]_x000d_
Celkové množství = 11,250</t>
  </si>
  <si>
    <t>hutnění pláně 0,6*37,5 = 22,500 [A]_x000d_
Celkové množství = 22,500</t>
  </si>
  <si>
    <t>ŠD</t>
  </si>
  <si>
    <t>OBSYP POTRUBÍ A OBJEKTŮ Z NAKUPOVANÝCH MATERIÁLŮ - ŠTĚRKODRŤ</t>
  </si>
  <si>
    <t>čichačka fr. 16mm 0,25 = 0,250 [A]_x000d_
Celkové množství = 0,250</t>
  </si>
  <si>
    <t>72321</t>
  </si>
  <si>
    <t>PLYNOVODNÍ ARMATURY</t>
  </si>
  <si>
    <t>KS</t>
  </si>
  <si>
    <t>dle technologických postupů ... elektrospojka včetně stlačení 2 = 2,000 [A]_x000d_
Celkové množství = 2,000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</si>
  <si>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</si>
  <si>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37,5 = 37,500 [A]_x000d_
Celkové množství = 37,500</t>
  </si>
  <si>
    <t>DOPLŇKY NA POTRUBÍ - SIGNALIZAČ VODIČ</t>
  </si>
  <si>
    <t>d63 29 = 29,000 [A]_x000d_
d32 4+3 = 7,000 [B]_x000d_
Celkové množství = 36,000</t>
  </si>
  <si>
    <t>PE100 RC SDR11 d63x5,8 29 = 29,000 [A]_x000d_
Celkové množství = 29,000</t>
  </si>
  <si>
    <t>PE 100 RC SDR11 d32x3,0 4+3 = 7,000 [A]_x000d_
Celkové množství = 7,000</t>
  </si>
  <si>
    <t>PE d110 4,5+4 = 8,500 [A]_x000d_
Celkové množství = 8,500</t>
  </si>
  <si>
    <t>899311</t>
  </si>
  <si>
    <t>DOPLŇKY NA PLYN POTRUBÍ DN DO 80MM - PROPOJE</t>
  </si>
  <si>
    <t>d63 2 = 2,000 [A]_x000d_
d32 2 = 2,000 [B]_x000d_
Celkové množství = 4,000</t>
  </si>
  <si>
    <t>- položka propoje zahrnuje dodávku a montáž propojovacího mezikusu, vypracování technologického postupu a práce s ním spojené, dozor správce potrubí.</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</si>
  <si>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</si>
  <si>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</si>
  <si>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</si>
  <si>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89914</t>
  </si>
  <si>
    <t>ŠACHTOVÉ BETONOVÉ SKRUŽE SAMOSTATNÉ</t>
  </si>
  <si>
    <t>skruž čichačky 1 = 1,000 [A]_x000d_
Celkové množství = 1,000</t>
  </si>
  <si>
    <t>96932</t>
  </si>
  <si>
    <t>VYBOURÁNÍ POTRUBÍ DN DO 100MM PLYNOVÝCH</t>
  </si>
  <si>
    <t>d63 24 = 24,000 [A]_x000d_
Celkové množství = 24,000</t>
  </si>
  <si>
    <t>96931</t>
  </si>
  <si>
    <t>VYBOURÁNÍ POTRUBÍ DN DO 50MM PLYNOVÝCH</t>
  </si>
  <si>
    <t>d32 4+4,5 = 8,500 [A]_x000d_
Celkové množství = 8,500</t>
  </si>
  <si>
    <t>03710</t>
  </si>
  <si>
    <t>DIO A DIR - PROVEDENÍ OPATŘENÍ - DOČASNÉ DOPRAVNÍ ZNAČENÍ</t>
  </si>
  <si>
    <t>Zajištění opatření DIR včetně provozu a nájmu dočasné světelné signalizace</t>
  </si>
  <si>
    <t>POMOC PRÁCE ZAJIŠŤ NEBO ZŘÍZ OBJÍŽĎKY A PŘÍSTUP CESTY 1 = 1,000 [A]_x000d_
Celkové množství = 1,000</t>
  </si>
  <si>
    <t>zahrnuje objednatelem povolené náklady na požadovaná zařízení zhotovitele</t>
  </si>
  <si>
    <t>A</t>
  </si>
  <si>
    <t>DIO A DIR - POMOC PRÁCE ZAJIŠŤ NEBO ZŘÍZ OBJÍŽĎKY A PŘÍSTUP CESTY - ÚDRŽBA OBJÍZDNÉ TRASY</t>
  </si>
  <si>
    <t>měsíc</t>
  </si>
  <si>
    <t>včetně zřízení dočasných BUS zastávek (povrchy nástupiště, SDZ, VDZ)</t>
  </si>
  <si>
    <t>ÚDRŽBA OBJÍZDNÉ TRASY 3 = 3,000 [A]_x000d_
Celkové množství = 3,000</t>
  </si>
  <si>
    <t>03720</t>
  </si>
  <si>
    <t>DIO A DIR - 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</si>
  <si>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</si>
  <si>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[A]_x000d_
Celkové množství = 1,000</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</si>
  <si>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</si>
  <si>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</si>
  <si>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</si>
  <si>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</si>
  <si>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</si>
  <si>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</si>
  <si>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</si>
  <si>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</si>
  <si>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 xml:space="preserve">Zajištění inženýrských sítí před zahájením stavebních prací a během realizace stavby dle požadavku správců.    
Nutné vytyčení všech podzemních sítí s protokolárním zápisem příslušných správců včetně aktualizace existencí sítí pro jejich vytyčení.    
Přesnou polohu podzemních vedení ověřit ručně kopanými sondami (včetně těchto prací). Přechody nutno ochránit.</t>
  </si>
  <si>
    <t>SÍTĚ 1 = 1,000 [A]_x000d_
Celkové množství = 1,000</t>
  </si>
  <si>
    <t>028</t>
  </si>
  <si>
    <t>Průzkumné práce</t>
  </si>
  <si>
    <t>02811</t>
  </si>
  <si>
    <t>PASPORT - PRŮZKUMNÉ PRÁCE GEOTECHNICKÉ NA POVRCHU</t>
  </si>
  <si>
    <t>Zajištění a zdokumentování stávajícího stavu zástavby a objektů, které mohou být dotčeny stavbou před započetím, v průběhu a na konci stavebních prací</t>
  </si>
  <si>
    <t>PASPORT 1 = 1,000 [A]_x000d_
Celkové množství = 1,000</t>
  </si>
  <si>
    <t>02822</t>
  </si>
  <si>
    <t>PRŮZKUMNÉ PRÁCE ARCHEOLOGICKÉ V PODZEMÍ</t>
  </si>
  <si>
    <t>acheologický dohled 1 = 1,000 [A]_x000d_
Celkové množství = 1,000</t>
  </si>
  <si>
    <t>02910</t>
  </si>
  <si>
    <t>OSTATNÍ POŽADAVKY - ZEMĚMĚŘIČSKÁ MĚŘENÍ</t>
  </si>
  <si>
    <t>Veškerá zaměření nutná k realizaci díla (např. vytyčení stavby, potřebná zaměření a geodetické práce v průběhu výstavby, obvod staveniště apod.) a k uvedení stavby do užívání a řádnému předání dokončeného díla. Včetně ochrany vytyčovacích bodů.</t>
  </si>
  <si>
    <t>Zaměření stavby pro její provedení 1 = 1,000 [A]_x000d_
Celkové množství = 1,000</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</si>
  <si>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</si>
  <si>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</si>
  <si>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</si>
  <si>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výměr._x000d_
Zaměření nově zřízených inženýrských sítí včetně jejich zařízení aj.</t>
  </si>
  <si>
    <t>GEODETICKÉ PRÁCE 1 = 1,000 [A]_x000d_
Celkové množství = 1,000</t>
  </si>
  <si>
    <t>02960</t>
  </si>
  <si>
    <t>OSTATNÍ POŽADAVKY - BOZP</t>
  </si>
  <si>
    <t>náklady na zajištění a udržování staveniště v soulasu s požadavky nářízení týkajících se zajištění bezpečnosti na staveništi (BOZP a PO), jako i náklady na pořízení a udržování OPPP
NÁKLADY NA OCHRANY PŘEDEPSANOU PLÁNEM BOZP</t>
  </si>
  <si>
    <t>BOZP 1 = 1,000 [A]_x000d_
Celkové množství = 1,000</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</si>
  <si>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</si>
  <si>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</si>
  <si>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</si>
  <si>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včetně ukotvení.  Po ukončení stavby odstranění.</t>
  </si>
  <si>
    <t>INFORMAČNÍ TABULE 1 = 1,000 [A]_x000d_
Celkové množství = 1,000</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</si>
  <si>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</si>
  <si>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</si>
  <si>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</si>
  <si>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</si>
  <si>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RDS / VDS - OSTATNÍ POŽADAVKY - VYPRACOVÁNÍ RDS / VDS</t>
  </si>
  <si>
    <t xml:space="preserve">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</si>
  <si>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VYPRACOVÁNÍ RDS / VDS 1 = 1,000 [A]_x000d_
Celkové množství = 1,000</t>
  </si>
  <si>
    <t>02944</t>
  </si>
  <si>
    <t>DSPS - OSTAT POŽADAVKY - DOKUMENTACE SKUTEČ PROVEDENÍ V DIGIT FORMĚ</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</si>
  <si>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a formátu pro DTM Kraje</t>
  </si>
  <si>
    <t>DOKUMENTACE SKUTEČ PROVEDENÍ V DIGIT FORMĚ 1 = 1,000 [A]_x000d_
Celkové množství = 1,000</t>
  </si>
  <si>
    <t>02945</t>
  </si>
  <si>
    <t>OSTAT POŽADAVKY - GEOMETRICKÝ PLÁN</t>
  </si>
  <si>
    <t>Geometrický plán pro majetkové vypořádání vlastnických vztahů, potrvzený katastrálním úřadem.</t>
  </si>
  <si>
    <t>OSTAT POŽADAVKY - GEOMETRICKÝ PLÁN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</si>
  <si>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</si>
  <si>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</si>
  <si>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</si>
  <si>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t>
  </si>
  <si>
    <t>FOTODOKUMENTACE 1 = 1,000 [A]_x000d_
Celkové množství = 1,000</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</si>
  <si>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</si>
  <si>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</si>
  <si>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</si>
  <si>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</si>
  <si>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</si>
  <si>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[A]_x000d_
Celkové množství = 1,000</t>
  </si>
  <si>
    <t>zahrnuje objednatelem povolené náklady na pořízení (event. pronájem), provozování, udržování a likvidaci zhotovitelova zařízení</t>
  </si>
  <si>
    <t>03170</t>
  </si>
  <si>
    <t>ZAŘÍZENÍ STAVENIŠTĚ - KOMUNIKACE A ZPEV PLOCHY</t>
  </si>
  <si>
    <t>KOMUNIKACE V RÁMCI STAVENIŠTĚ A KOMUNIKACE VYBUDOVANÉ PRO ZAJIŠTĚNÍ OBSLUŽNOSTI CHODCŮ DLE DIO A PLÁNU BOZP</t>
  </si>
  <si>
    <t>ZAŘÍZENÍ STAVENIŠTĚ - CESTY 1 = 1,000 [A]_x000d_
Celkové množství = 1,000</t>
  </si>
  <si>
    <t>916</t>
  </si>
  <si>
    <t>DOPRAVNÍ ZAŘÍZENÍ</t>
  </si>
  <si>
    <t>916811</t>
  </si>
  <si>
    <t>ODDĚL OPLOCENÍ S PODSTAVCI DRÁTĚNNÉ - DOD A MONTÁŽ</t>
  </si>
  <si>
    <t>ODDĚL OPLOCENÍ S PODSTAVCI DRÁTĚNNÉ 85 = 85,000 [A]_x000d_
Celkové množství = 85,000</t>
  </si>
  <si>
    <t>položka zahrnuje:
- dodání zařízení v předepsaném provedení včetně jejich osazení
- údržbu po celou dobu trvání funkce, náhradu zničených nebo ztracených kusů, nutnou opravu poškozených částí</t>
  </si>
  <si>
    <t>916813</t>
  </si>
  <si>
    <t>ODDĚL OPLOCENÍ S PODSTAVCI DRÁTĚNNÉ - DEMONTÁŽ</t>
  </si>
  <si>
    <t>ODDĚL OPLOCENÍ S PODSTAVCI DRÁTĚNNÉ 85.000 = 85,000 [A]_x000d_
Celkové množství = 85,000</t>
  </si>
  <si>
    <t>Položka zahrnuje odstranění, demontáž a odklizení zařízení s odvozem na předepsané místo</t>
  </si>
  <si>
    <t>916819</t>
  </si>
  <si>
    <t>ODDĚL OPLOCENÍ S PODSTAVCI DRÁTĚNNÉ - NÁJEMNÉ</t>
  </si>
  <si>
    <t>MDEN</t>
  </si>
  <si>
    <t>ODDĚL OPLOCENÍ S PODSTAVCI DRÁTĚNNÉ 4 * 30 * 85 = 10200,000 [A]_x000d_
Celkové množství = 10200,000</t>
  </si>
  <si>
    <t>položka zahrnuje sazbu za pronájem zařízení. Počet měrných jednotek se určí jako součin délky zařízení a počtu dní použití.</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</si>
</sst>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5"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SUM(C10:C16)</f>
        <v>0</v>
      </c>
      <c r="D6" s="3"/>
      <c r="E6" s="3"/>
    </row>
    <row r="7">
      <c r="A7" s="3"/>
      <c r="B7" s="5" t="s">
        <v>5</v>
      </c>
      <c r="C7" s="6">
        <f>SUM(E10:E16)</f>
        <v>0</v>
      </c>
      <c r="D7" s="3"/>
      <c r="E7" s="3"/>
    </row>
    <row r="8">
      <c r="A8" s="3"/>
      <c r="B8" s="3"/>
      <c r="C8" s="3"/>
      <c r="D8" s="3"/>
      <c r="E8" s="3"/>
    </row>
    <row r="9">
      <c r="A9" s="7" t="s">
        <v>6</v>
      </c>
      <c r="B9" s="7" t="s">
        <v>7</v>
      </c>
      <c r="C9" s="7" t="s">
        <v>8</v>
      </c>
      <c r="D9" s="7" t="s">
        <v>9</v>
      </c>
      <c r="E9" s="7" t="s">
        <v>10</v>
      </c>
    </row>
    <row r="10">
      <c r="A10" s="8" t="s">
        <v>11</v>
      </c>
      <c r="B10" s="9" t="s">
        <v>12</v>
      </c>
      <c r="C10" s="10">
        <f>'SO 101.1'!I3</f>
        <v>0</v>
      </c>
      <c r="D10" s="10">
        <f>SUMIFS('SO 101.1'!O:O,'SO 101.1'!A:A,"P")</f>
        <v>0</v>
      </c>
      <c r="E10" s="10">
        <f>C10+D10</f>
        <v>0</v>
      </c>
    </row>
    <row r="11">
      <c r="A11" s="8" t="s">
        <v>13</v>
      </c>
      <c r="B11" s="9" t="s">
        <v>14</v>
      </c>
      <c r="C11" s="10">
        <f>'SO 101.2'!I3</f>
        <v>0</v>
      </c>
      <c r="D11" s="10">
        <f>SUMIFS('SO 101.2'!O:O,'SO 101.2'!A:A,"P")</f>
        <v>0</v>
      </c>
      <c r="E11" s="10">
        <f>C11+D11</f>
        <v>0</v>
      </c>
    </row>
    <row r="12">
      <c r="A12" s="8" t="s">
        <v>15</v>
      </c>
      <c r="B12" s="9" t="s">
        <v>16</v>
      </c>
      <c r="C12" s="10">
        <f>'SO 330'!I3</f>
        <v>0</v>
      </c>
      <c r="D12" s="10">
        <f>SUMIFS('SO 330'!O:O,'SO 330'!A:A,"P")</f>
        <v>0</v>
      </c>
      <c r="E12" s="10">
        <f>C12+D12</f>
        <v>0</v>
      </c>
    </row>
    <row r="13">
      <c r="A13" s="8" t="s">
        <v>17</v>
      </c>
      <c r="B13" s="9" t="s">
        <v>18</v>
      </c>
      <c r="C13" s="10">
        <f>'SO 331'!I3</f>
        <v>0</v>
      </c>
      <c r="D13" s="10">
        <f>SUMIFS('SO 331'!O:O,'SO 331'!A:A,"P")</f>
        <v>0</v>
      </c>
      <c r="E13" s="10">
        <f>C13+D13</f>
        <v>0</v>
      </c>
    </row>
    <row r="14">
      <c r="A14" s="8" t="s">
        <v>19</v>
      </c>
      <c r="B14" s="9" t="s">
        <v>20</v>
      </c>
      <c r="C14" s="10">
        <f>'SO 430'!I3</f>
        <v>0</v>
      </c>
      <c r="D14" s="10">
        <f>SUMIFS('SO 430'!O:O,'SO 430'!A:A,"P")</f>
        <v>0</v>
      </c>
      <c r="E14" s="10">
        <f>C14+D14</f>
        <v>0</v>
      </c>
    </row>
    <row r="15">
      <c r="A15" s="8" t="s">
        <v>21</v>
      </c>
      <c r="B15" s="9" t="s">
        <v>22</v>
      </c>
      <c r="C15" s="10">
        <f>'SO 520'!I3</f>
        <v>0</v>
      </c>
      <c r="D15" s="10">
        <f>SUMIFS('SO 520'!O:O,'SO 520'!A:A,"P")</f>
        <v>0</v>
      </c>
      <c r="E15" s="10">
        <f>C15+D15</f>
        <v>0</v>
      </c>
    </row>
    <row r="16">
      <c r="A16" s="8" t="s">
        <v>23</v>
      </c>
      <c r="B16" s="9" t="s">
        <v>24</v>
      </c>
      <c r="C16" s="10">
        <f>VRN!I3</f>
        <v>0</v>
      </c>
      <c r="D16" s="10">
        <f>SUMIFS(VRN!O:O,VRN!A:A,"P")</f>
        <v>0</v>
      </c>
      <c r="E16" s="10">
        <f>C16+D16</f>
        <v>0</v>
      </c>
    </row>
  </sheetData>
  <mergeCells count="2">
    <mergeCell ref="B2:B3"/>
    <mergeCell ref="B4:E4"/>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11</v>
      </c>
      <c r="I3" s="24">
        <f>SUMIFS(I8:I397,A8:A397,"SD")</f>
        <v>0</v>
      </c>
      <c r="J3" s="18"/>
      <c r="O3">
        <v>0</v>
      </c>
      <c r="P3">
        <v>2</v>
      </c>
    </row>
    <row r="4">
      <c r="A4" s="3" t="s">
        <v>30</v>
      </c>
      <c r="B4" s="19" t="s">
        <v>31</v>
      </c>
      <c r="C4" s="20" t="s">
        <v>11</v>
      </c>
      <c r="D4" s="21"/>
      <c r="E4" s="22" t="s">
        <v>12</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44</v>
      </c>
      <c r="D8" s="33"/>
      <c r="E8" s="30" t="s">
        <v>45</v>
      </c>
      <c r="F8" s="33"/>
      <c r="G8" s="33"/>
      <c r="H8" s="33"/>
      <c r="I8" s="34">
        <f>SUMIFS(I9:I28,A9:A28,"P")</f>
        <v>0</v>
      </c>
      <c r="J8" s="35"/>
    </row>
    <row r="9">
      <c r="A9" s="36" t="s">
        <v>46</v>
      </c>
      <c r="B9" s="36">
        <v>4</v>
      </c>
      <c r="C9" s="37" t="s">
        <v>47</v>
      </c>
      <c r="D9" s="36" t="s">
        <v>48</v>
      </c>
      <c r="E9" s="38" t="s">
        <v>49</v>
      </c>
      <c r="F9" s="39" t="s">
        <v>50</v>
      </c>
      <c r="G9" s="40">
        <v>626.18799999999999</v>
      </c>
      <c r="H9" s="41">
        <v>0</v>
      </c>
      <c r="I9" s="42">
        <f>ROUND(G9*H9,P4)</f>
        <v>0</v>
      </c>
      <c r="J9" s="36"/>
      <c r="O9" s="43">
        <f>I9*0.21</f>
        <v>0</v>
      </c>
      <c r="P9">
        <v>3</v>
      </c>
    </row>
    <row r="10">
      <c r="A10" s="36" t="s">
        <v>51</v>
      </c>
      <c r="B10" s="44"/>
      <c r="C10" s="45"/>
      <c r="D10" s="45"/>
      <c r="E10" s="46"/>
      <c r="F10" s="45"/>
      <c r="G10" s="45"/>
      <c r="H10" s="45"/>
      <c r="I10" s="45"/>
      <c r="J10" s="47"/>
    </row>
    <row r="11" ht="60">
      <c r="A11" s="36" t="s">
        <v>52</v>
      </c>
      <c r="B11" s="44"/>
      <c r="C11" s="45"/>
      <c r="D11" s="45"/>
      <c r="E11" s="48" t="s">
        <v>53</v>
      </c>
      <c r="F11" s="45"/>
      <c r="G11" s="45"/>
      <c r="H11" s="45"/>
      <c r="I11" s="45"/>
      <c r="J11" s="47"/>
    </row>
    <row r="12" ht="30">
      <c r="A12" s="36" t="s">
        <v>54</v>
      </c>
      <c r="B12" s="44"/>
      <c r="C12" s="45"/>
      <c r="D12" s="45"/>
      <c r="E12" s="38" t="s">
        <v>55</v>
      </c>
      <c r="F12" s="45"/>
      <c r="G12" s="45"/>
      <c r="H12" s="45"/>
      <c r="I12" s="45"/>
      <c r="J12" s="47"/>
    </row>
    <row r="13">
      <c r="A13" s="36" t="s">
        <v>46</v>
      </c>
      <c r="B13" s="36">
        <v>5</v>
      </c>
      <c r="C13" s="37" t="s">
        <v>47</v>
      </c>
      <c r="D13" s="36" t="s">
        <v>56</v>
      </c>
      <c r="E13" s="38" t="s">
        <v>57</v>
      </c>
      <c r="F13" s="39" t="s">
        <v>50</v>
      </c>
      <c r="G13" s="40">
        <v>2.1230000000000002</v>
      </c>
      <c r="H13" s="41">
        <v>0</v>
      </c>
      <c r="I13" s="42">
        <f>ROUND(G13*H13,P4)</f>
        <v>0</v>
      </c>
      <c r="J13" s="36"/>
      <c r="O13" s="43">
        <f>I13*0.21</f>
        <v>0</v>
      </c>
      <c r="P13">
        <v>3</v>
      </c>
    </row>
    <row r="14">
      <c r="A14" s="36" t="s">
        <v>51</v>
      </c>
      <c r="B14" s="44"/>
      <c r="C14" s="45"/>
      <c r="D14" s="45"/>
      <c r="E14" s="46"/>
      <c r="F14" s="45"/>
      <c r="G14" s="45"/>
      <c r="H14" s="45"/>
      <c r="I14" s="45"/>
      <c r="J14" s="47"/>
    </row>
    <row r="15" ht="30">
      <c r="A15" s="36" t="s">
        <v>52</v>
      </c>
      <c r="B15" s="44"/>
      <c r="C15" s="45"/>
      <c r="D15" s="45"/>
      <c r="E15" s="48" t="s">
        <v>58</v>
      </c>
      <c r="F15" s="45"/>
      <c r="G15" s="45"/>
      <c r="H15" s="45"/>
      <c r="I15" s="45"/>
      <c r="J15" s="47"/>
    </row>
    <row r="16" ht="30">
      <c r="A16" s="36" t="s">
        <v>54</v>
      </c>
      <c r="B16" s="44"/>
      <c r="C16" s="45"/>
      <c r="D16" s="45"/>
      <c r="E16" s="38" t="s">
        <v>55</v>
      </c>
      <c r="F16" s="45"/>
      <c r="G16" s="45"/>
      <c r="H16" s="45"/>
      <c r="I16" s="45"/>
      <c r="J16" s="47"/>
    </row>
    <row r="17">
      <c r="A17" s="36" t="s">
        <v>46</v>
      </c>
      <c r="B17" s="36">
        <v>6</v>
      </c>
      <c r="C17" s="37" t="s">
        <v>59</v>
      </c>
      <c r="D17" s="36" t="s">
        <v>60</v>
      </c>
      <c r="E17" s="38" t="s">
        <v>61</v>
      </c>
      <c r="F17" s="39" t="s">
        <v>62</v>
      </c>
      <c r="G17" s="40">
        <v>215.11099999999999</v>
      </c>
      <c r="H17" s="41">
        <v>0</v>
      </c>
      <c r="I17" s="42">
        <f>ROUND(G17*H17,P4)</f>
        <v>0</v>
      </c>
      <c r="J17" s="36"/>
      <c r="O17" s="43">
        <f>I17*0.21</f>
        <v>0</v>
      </c>
      <c r="P17">
        <v>3</v>
      </c>
    </row>
    <row r="18">
      <c r="A18" s="36" t="s">
        <v>51</v>
      </c>
      <c r="B18" s="44"/>
      <c r="C18" s="45"/>
      <c r="D18" s="45"/>
      <c r="E18" s="46"/>
      <c r="F18" s="45"/>
      <c r="G18" s="45"/>
      <c r="H18" s="45"/>
      <c r="I18" s="45"/>
      <c r="J18" s="47"/>
    </row>
    <row r="19" ht="45">
      <c r="A19" s="36" t="s">
        <v>52</v>
      </c>
      <c r="B19" s="44"/>
      <c r="C19" s="45"/>
      <c r="D19" s="45"/>
      <c r="E19" s="48" t="s">
        <v>63</v>
      </c>
      <c r="F19" s="45"/>
      <c r="G19" s="45"/>
      <c r="H19" s="45"/>
      <c r="I19" s="45"/>
      <c r="J19" s="47"/>
    </row>
    <row r="20" ht="30">
      <c r="A20" s="36" t="s">
        <v>54</v>
      </c>
      <c r="B20" s="44"/>
      <c r="C20" s="45"/>
      <c r="D20" s="45"/>
      <c r="E20" s="38" t="s">
        <v>55</v>
      </c>
      <c r="F20" s="45"/>
      <c r="G20" s="45"/>
      <c r="H20" s="45"/>
      <c r="I20" s="45"/>
      <c r="J20" s="47"/>
    </row>
    <row r="21">
      <c r="A21" s="36" t="s">
        <v>46</v>
      </c>
      <c r="B21" s="36">
        <v>7</v>
      </c>
      <c r="C21" s="37" t="s">
        <v>59</v>
      </c>
      <c r="D21" s="36" t="s">
        <v>64</v>
      </c>
      <c r="E21" s="38" t="s">
        <v>65</v>
      </c>
      <c r="F21" s="39" t="s">
        <v>62</v>
      </c>
      <c r="G21" s="40">
        <v>35.667999999999999</v>
      </c>
      <c r="H21" s="41">
        <v>0</v>
      </c>
      <c r="I21" s="42">
        <f>ROUND(G21*H21,P4)</f>
        <v>0</v>
      </c>
      <c r="J21" s="36"/>
      <c r="O21" s="43">
        <f>I21*0.21</f>
        <v>0</v>
      </c>
      <c r="P21">
        <v>3</v>
      </c>
    </row>
    <row r="22">
      <c r="A22" s="36" t="s">
        <v>51</v>
      </c>
      <c r="B22" s="44"/>
      <c r="C22" s="45"/>
      <c r="D22" s="45"/>
      <c r="E22" s="46"/>
      <c r="F22" s="45"/>
      <c r="G22" s="45"/>
      <c r="H22" s="45"/>
      <c r="I22" s="45"/>
      <c r="J22" s="47"/>
    </row>
    <row r="23" ht="90">
      <c r="A23" s="36" t="s">
        <v>52</v>
      </c>
      <c r="B23" s="44"/>
      <c r="C23" s="45"/>
      <c r="D23" s="45"/>
      <c r="E23" s="48" t="s">
        <v>66</v>
      </c>
      <c r="F23" s="45"/>
      <c r="G23" s="45"/>
      <c r="H23" s="45"/>
      <c r="I23" s="45"/>
      <c r="J23" s="47"/>
    </row>
    <row r="24" ht="30">
      <c r="A24" s="36" t="s">
        <v>54</v>
      </c>
      <c r="B24" s="44"/>
      <c r="C24" s="45"/>
      <c r="D24" s="45"/>
      <c r="E24" s="38" t="s">
        <v>55</v>
      </c>
      <c r="F24" s="45"/>
      <c r="G24" s="45"/>
      <c r="H24" s="45"/>
      <c r="I24" s="45"/>
      <c r="J24" s="47"/>
    </row>
    <row r="25">
      <c r="A25" s="36" t="s">
        <v>46</v>
      </c>
      <c r="B25" s="36">
        <v>10</v>
      </c>
      <c r="C25" s="37" t="s">
        <v>59</v>
      </c>
      <c r="D25" s="36" t="s">
        <v>67</v>
      </c>
      <c r="E25" s="38" t="s">
        <v>68</v>
      </c>
      <c r="F25" s="39" t="s">
        <v>62</v>
      </c>
      <c r="G25" s="40">
        <v>223.28100000000001</v>
      </c>
      <c r="H25" s="41">
        <v>0</v>
      </c>
      <c r="I25" s="42">
        <f>ROUND(G25*H25,P4)</f>
        <v>0</v>
      </c>
      <c r="J25" s="36"/>
      <c r="O25" s="43">
        <f>I25*0.21</f>
        <v>0</v>
      </c>
      <c r="P25">
        <v>3</v>
      </c>
    </row>
    <row r="26">
      <c r="A26" s="36" t="s">
        <v>51</v>
      </c>
      <c r="B26" s="44"/>
      <c r="C26" s="45"/>
      <c r="D26" s="45"/>
      <c r="E26" s="46"/>
      <c r="F26" s="45"/>
      <c r="G26" s="45"/>
      <c r="H26" s="45"/>
      <c r="I26" s="45"/>
      <c r="J26" s="47"/>
    </row>
    <row r="27" ht="30">
      <c r="A27" s="36" t="s">
        <v>52</v>
      </c>
      <c r="B27" s="44"/>
      <c r="C27" s="45"/>
      <c r="D27" s="45"/>
      <c r="E27" s="48" t="s">
        <v>69</v>
      </c>
      <c r="F27" s="45"/>
      <c r="G27" s="45"/>
      <c r="H27" s="45"/>
      <c r="I27" s="45"/>
      <c r="J27" s="47"/>
    </row>
    <row r="28" ht="30">
      <c r="A28" s="36" t="s">
        <v>54</v>
      </c>
      <c r="B28" s="44"/>
      <c r="C28" s="45"/>
      <c r="D28" s="45"/>
      <c r="E28" s="38" t="s">
        <v>55</v>
      </c>
      <c r="F28" s="45"/>
      <c r="G28" s="45"/>
      <c r="H28" s="45"/>
      <c r="I28" s="45"/>
      <c r="J28" s="47"/>
    </row>
    <row r="29">
      <c r="A29" s="30" t="s">
        <v>43</v>
      </c>
      <c r="B29" s="31"/>
      <c r="C29" s="32" t="s">
        <v>70</v>
      </c>
      <c r="D29" s="33"/>
      <c r="E29" s="30" t="s">
        <v>71</v>
      </c>
      <c r="F29" s="33"/>
      <c r="G29" s="33"/>
      <c r="H29" s="33"/>
      <c r="I29" s="34">
        <f>SUMIFS(I30:I33,A30:A33,"P")</f>
        <v>0</v>
      </c>
      <c r="J29" s="35"/>
    </row>
    <row r="30" ht="30">
      <c r="A30" s="36" t="s">
        <v>46</v>
      </c>
      <c r="B30" s="36">
        <v>20</v>
      </c>
      <c r="C30" s="37" t="s">
        <v>72</v>
      </c>
      <c r="D30" s="36" t="s">
        <v>73</v>
      </c>
      <c r="E30" s="38" t="s">
        <v>74</v>
      </c>
      <c r="F30" s="39" t="s">
        <v>75</v>
      </c>
      <c r="G30" s="40">
        <v>3</v>
      </c>
      <c r="H30" s="41">
        <v>0</v>
      </c>
      <c r="I30" s="42">
        <f>ROUND(G30*H30,P4)</f>
        <v>0</v>
      </c>
      <c r="J30" s="36"/>
      <c r="O30" s="43">
        <f>I30*0.21</f>
        <v>0</v>
      </c>
      <c r="P30">
        <v>3</v>
      </c>
    </row>
    <row r="31" ht="30">
      <c r="A31" s="36" t="s">
        <v>51</v>
      </c>
      <c r="B31" s="44"/>
      <c r="C31" s="45"/>
      <c r="D31" s="45"/>
      <c r="E31" s="38" t="s">
        <v>76</v>
      </c>
      <c r="F31" s="45"/>
      <c r="G31" s="45"/>
      <c r="H31" s="45"/>
      <c r="I31" s="45"/>
      <c r="J31" s="47"/>
    </row>
    <row r="32" ht="30">
      <c r="A32" s="36" t="s">
        <v>52</v>
      </c>
      <c r="B32" s="44"/>
      <c r="C32" s="45"/>
      <c r="D32" s="45"/>
      <c r="E32" s="48" t="s">
        <v>77</v>
      </c>
      <c r="F32" s="45"/>
      <c r="G32" s="45"/>
      <c r="H32" s="45"/>
      <c r="I32" s="45"/>
      <c r="J32" s="47"/>
    </row>
    <row r="33" ht="30">
      <c r="A33" s="36" t="s">
        <v>54</v>
      </c>
      <c r="B33" s="44"/>
      <c r="C33" s="45"/>
      <c r="D33" s="45"/>
      <c r="E33" s="38" t="s">
        <v>78</v>
      </c>
      <c r="F33" s="45"/>
      <c r="G33" s="45"/>
      <c r="H33" s="45"/>
      <c r="I33" s="45"/>
      <c r="J33" s="47"/>
    </row>
    <row r="34">
      <c r="A34" s="30" t="s">
        <v>43</v>
      </c>
      <c r="B34" s="31"/>
      <c r="C34" s="32" t="s">
        <v>79</v>
      </c>
      <c r="D34" s="33"/>
      <c r="E34" s="30" t="s">
        <v>80</v>
      </c>
      <c r="F34" s="33"/>
      <c r="G34" s="33"/>
      <c r="H34" s="33"/>
      <c r="I34" s="34">
        <f>SUMIFS(I35:I42,A35:A42,"P")</f>
        <v>0</v>
      </c>
      <c r="J34" s="35"/>
    </row>
    <row r="35">
      <c r="A35" s="36" t="s">
        <v>46</v>
      </c>
      <c r="B35" s="36">
        <v>22</v>
      </c>
      <c r="C35" s="37" t="s">
        <v>81</v>
      </c>
      <c r="D35" s="36" t="s">
        <v>82</v>
      </c>
      <c r="E35" s="38" t="s">
        <v>83</v>
      </c>
      <c r="F35" s="39" t="s">
        <v>84</v>
      </c>
      <c r="G35" s="40">
        <v>15</v>
      </c>
      <c r="H35" s="41">
        <v>0</v>
      </c>
      <c r="I35" s="42">
        <f>ROUND(G35*H35,P4)</f>
        <v>0</v>
      </c>
      <c r="J35" s="39" t="s">
        <v>85</v>
      </c>
      <c r="O35" s="43">
        <f>I35*0.21</f>
        <v>0</v>
      </c>
      <c r="P35">
        <v>3</v>
      </c>
    </row>
    <row r="36">
      <c r="A36" s="36" t="s">
        <v>51</v>
      </c>
      <c r="B36" s="44"/>
      <c r="C36" s="45"/>
      <c r="D36" s="45"/>
      <c r="E36" s="38" t="s">
        <v>86</v>
      </c>
      <c r="F36" s="45"/>
      <c r="G36" s="45"/>
      <c r="H36" s="45"/>
      <c r="I36" s="45"/>
      <c r="J36" s="47"/>
    </row>
    <row r="37" ht="30">
      <c r="A37" s="36" t="s">
        <v>52</v>
      </c>
      <c r="B37" s="44"/>
      <c r="C37" s="45"/>
      <c r="D37" s="45"/>
      <c r="E37" s="48" t="s">
        <v>87</v>
      </c>
      <c r="F37" s="45"/>
      <c r="G37" s="45"/>
      <c r="H37" s="45"/>
      <c r="I37" s="45"/>
      <c r="J37" s="47"/>
    </row>
    <row r="38" ht="45">
      <c r="A38" s="36" t="s">
        <v>54</v>
      </c>
      <c r="B38" s="44"/>
      <c r="C38" s="45"/>
      <c r="D38" s="45"/>
      <c r="E38" s="38" t="s">
        <v>88</v>
      </c>
      <c r="F38" s="45"/>
      <c r="G38" s="45"/>
      <c r="H38" s="45"/>
      <c r="I38" s="45"/>
      <c r="J38" s="47"/>
    </row>
    <row r="39" ht="30">
      <c r="A39" s="36" t="s">
        <v>46</v>
      </c>
      <c r="B39" s="36">
        <v>542</v>
      </c>
      <c r="C39" s="37" t="s">
        <v>89</v>
      </c>
      <c r="D39" s="36" t="s">
        <v>73</v>
      </c>
      <c r="E39" s="38" t="s">
        <v>90</v>
      </c>
      <c r="F39" s="39" t="s">
        <v>50</v>
      </c>
      <c r="G39" s="40">
        <v>107.483</v>
      </c>
      <c r="H39" s="41">
        <v>0</v>
      </c>
      <c r="I39" s="42">
        <f>ROUND(G39*H39,P4)</f>
        <v>0</v>
      </c>
      <c r="J39" s="39" t="s">
        <v>85</v>
      </c>
      <c r="O39" s="43">
        <f>I39*0.21</f>
        <v>0</v>
      </c>
      <c r="P39">
        <v>3</v>
      </c>
    </row>
    <row r="40">
      <c r="A40" s="36" t="s">
        <v>51</v>
      </c>
      <c r="B40" s="44"/>
      <c r="C40" s="45"/>
      <c r="D40" s="45"/>
      <c r="E40" s="46" t="s">
        <v>73</v>
      </c>
      <c r="F40" s="45"/>
      <c r="G40" s="45"/>
      <c r="H40" s="45"/>
      <c r="I40" s="45"/>
      <c r="J40" s="47"/>
    </row>
    <row r="41" ht="30">
      <c r="A41" s="36" t="s">
        <v>52</v>
      </c>
      <c r="B41" s="44"/>
      <c r="C41" s="45"/>
      <c r="D41" s="45"/>
      <c r="E41" s="48" t="s">
        <v>91</v>
      </c>
      <c r="F41" s="45"/>
      <c r="G41" s="45"/>
      <c r="H41" s="45"/>
      <c r="I41" s="45"/>
      <c r="J41" s="47"/>
    </row>
    <row r="42" ht="90">
      <c r="A42" s="36" t="s">
        <v>54</v>
      </c>
      <c r="B42" s="44"/>
      <c r="C42" s="45"/>
      <c r="D42" s="45"/>
      <c r="E42" s="38" t="s">
        <v>92</v>
      </c>
      <c r="F42" s="45"/>
      <c r="G42" s="45"/>
      <c r="H42" s="45"/>
      <c r="I42" s="45"/>
      <c r="J42" s="47"/>
    </row>
    <row r="43">
      <c r="A43" s="30" t="s">
        <v>43</v>
      </c>
      <c r="B43" s="31"/>
      <c r="C43" s="32" t="s">
        <v>93</v>
      </c>
      <c r="D43" s="33"/>
      <c r="E43" s="30" t="s">
        <v>94</v>
      </c>
      <c r="F43" s="33"/>
      <c r="G43" s="33"/>
      <c r="H43" s="33"/>
      <c r="I43" s="34">
        <f>SUMIFS(I44:I47,A44:A47,"P")</f>
        <v>0</v>
      </c>
      <c r="J43" s="35"/>
    </row>
    <row r="44">
      <c r="A44" s="36" t="s">
        <v>46</v>
      </c>
      <c r="B44" s="36">
        <v>23</v>
      </c>
      <c r="C44" s="37" t="s">
        <v>95</v>
      </c>
      <c r="D44" s="36"/>
      <c r="E44" s="38" t="s">
        <v>96</v>
      </c>
      <c r="F44" s="39" t="s">
        <v>84</v>
      </c>
      <c r="G44" s="40">
        <v>1034.1300000000001</v>
      </c>
      <c r="H44" s="41">
        <v>0</v>
      </c>
      <c r="I44" s="42">
        <f>ROUND(G44*H44,P4)</f>
        <v>0</v>
      </c>
      <c r="J44" s="39" t="s">
        <v>85</v>
      </c>
      <c r="O44" s="43">
        <f>I44*0.21</f>
        <v>0</v>
      </c>
      <c r="P44">
        <v>3</v>
      </c>
    </row>
    <row r="45">
      <c r="A45" s="36" t="s">
        <v>51</v>
      </c>
      <c r="B45" s="44"/>
      <c r="C45" s="45"/>
      <c r="D45" s="45"/>
      <c r="E45" s="38" t="s">
        <v>97</v>
      </c>
      <c r="F45" s="45"/>
      <c r="G45" s="45"/>
      <c r="H45" s="45"/>
      <c r="I45" s="45"/>
      <c r="J45" s="47"/>
    </row>
    <row r="46" ht="30">
      <c r="A46" s="36" t="s">
        <v>52</v>
      </c>
      <c r="B46" s="44"/>
      <c r="C46" s="45"/>
      <c r="D46" s="45"/>
      <c r="E46" s="48" t="s">
        <v>98</v>
      </c>
      <c r="F46" s="45"/>
      <c r="G46" s="45"/>
      <c r="H46" s="45"/>
      <c r="I46" s="45"/>
      <c r="J46" s="47"/>
    </row>
    <row r="47">
      <c r="A47" s="36" t="s">
        <v>54</v>
      </c>
      <c r="B47" s="44"/>
      <c r="C47" s="45"/>
      <c r="D47" s="45"/>
      <c r="E47" s="38" t="s">
        <v>99</v>
      </c>
      <c r="F47" s="45"/>
      <c r="G47" s="45"/>
      <c r="H47" s="45"/>
      <c r="I47" s="45"/>
      <c r="J47" s="47"/>
    </row>
    <row r="48">
      <c r="A48" s="30" t="s">
        <v>43</v>
      </c>
      <c r="B48" s="31"/>
      <c r="C48" s="32" t="s">
        <v>100</v>
      </c>
      <c r="D48" s="33"/>
      <c r="E48" s="30" t="s">
        <v>101</v>
      </c>
      <c r="F48" s="33"/>
      <c r="G48" s="33"/>
      <c r="H48" s="33"/>
      <c r="I48" s="34">
        <f>SUMIFS(I49:I52,A49:A52,"P")</f>
        <v>0</v>
      </c>
      <c r="J48" s="35"/>
    </row>
    <row r="49">
      <c r="A49" s="36" t="s">
        <v>46</v>
      </c>
      <c r="B49" s="36">
        <v>24</v>
      </c>
      <c r="C49" s="37" t="s">
        <v>102</v>
      </c>
      <c r="D49" s="36" t="s">
        <v>103</v>
      </c>
      <c r="E49" s="38" t="s">
        <v>104</v>
      </c>
      <c r="F49" s="39" t="s">
        <v>105</v>
      </c>
      <c r="G49" s="40">
        <v>1</v>
      </c>
      <c r="H49" s="41">
        <v>0</v>
      </c>
      <c r="I49" s="42">
        <f>ROUND(G49*H49,P4)</f>
        <v>0</v>
      </c>
      <c r="J49" s="39" t="s">
        <v>85</v>
      </c>
      <c r="O49" s="43">
        <f>I49*0.21</f>
        <v>0</v>
      </c>
      <c r="P49">
        <v>3</v>
      </c>
    </row>
    <row r="50">
      <c r="A50" s="36" t="s">
        <v>51</v>
      </c>
      <c r="B50" s="44"/>
      <c r="C50" s="45"/>
      <c r="D50" s="45"/>
      <c r="E50" s="38" t="s">
        <v>86</v>
      </c>
      <c r="F50" s="45"/>
      <c r="G50" s="45"/>
      <c r="H50" s="45"/>
      <c r="I50" s="45"/>
      <c r="J50" s="47"/>
    </row>
    <row r="51" ht="30">
      <c r="A51" s="36" t="s">
        <v>52</v>
      </c>
      <c r="B51" s="44"/>
      <c r="C51" s="45"/>
      <c r="D51" s="45"/>
      <c r="E51" s="48" t="s">
        <v>106</v>
      </c>
      <c r="F51" s="45"/>
      <c r="G51" s="45"/>
      <c r="H51" s="45"/>
      <c r="I51" s="45"/>
      <c r="J51" s="47"/>
    </row>
    <row r="52" ht="195">
      <c r="A52" s="36" t="s">
        <v>54</v>
      </c>
      <c r="B52" s="44"/>
      <c r="C52" s="45"/>
      <c r="D52" s="45"/>
      <c r="E52" s="38" t="s">
        <v>107</v>
      </c>
      <c r="F52" s="45"/>
      <c r="G52" s="45"/>
      <c r="H52" s="45"/>
      <c r="I52" s="45"/>
      <c r="J52" s="47"/>
    </row>
    <row r="53">
      <c r="A53" s="30" t="s">
        <v>43</v>
      </c>
      <c r="B53" s="31"/>
      <c r="C53" s="32" t="s">
        <v>108</v>
      </c>
      <c r="D53" s="33"/>
      <c r="E53" s="30" t="s">
        <v>109</v>
      </c>
      <c r="F53" s="33"/>
      <c r="G53" s="33"/>
      <c r="H53" s="33"/>
      <c r="I53" s="34">
        <f>SUMIFS(I54:I61,A54:A61,"P")</f>
        <v>0</v>
      </c>
      <c r="J53" s="35"/>
    </row>
    <row r="54">
      <c r="A54" s="36" t="s">
        <v>46</v>
      </c>
      <c r="B54" s="36">
        <v>32</v>
      </c>
      <c r="C54" s="37" t="s">
        <v>110</v>
      </c>
      <c r="D54" s="36" t="s">
        <v>67</v>
      </c>
      <c r="E54" s="38" t="s">
        <v>111</v>
      </c>
      <c r="F54" s="39" t="s">
        <v>50</v>
      </c>
      <c r="G54" s="40">
        <v>0.252</v>
      </c>
      <c r="H54" s="41">
        <v>0</v>
      </c>
      <c r="I54" s="42">
        <f>ROUND(G54*H54,P4)</f>
        <v>0</v>
      </c>
      <c r="J54" s="39" t="s">
        <v>85</v>
      </c>
      <c r="O54" s="43">
        <f>I54*0.21</f>
        <v>0</v>
      </c>
      <c r="P54">
        <v>3</v>
      </c>
    </row>
    <row r="55">
      <c r="A55" s="36" t="s">
        <v>51</v>
      </c>
      <c r="B55" s="44"/>
      <c r="C55" s="45"/>
      <c r="D55" s="45"/>
      <c r="E55" s="38" t="s">
        <v>112</v>
      </c>
      <c r="F55" s="45"/>
      <c r="G55" s="45"/>
      <c r="H55" s="45"/>
      <c r="I55" s="45"/>
      <c r="J55" s="47"/>
    </row>
    <row r="56" ht="30">
      <c r="A56" s="36" t="s">
        <v>52</v>
      </c>
      <c r="B56" s="44"/>
      <c r="C56" s="45"/>
      <c r="D56" s="45"/>
      <c r="E56" s="48" t="s">
        <v>113</v>
      </c>
      <c r="F56" s="45"/>
      <c r="G56" s="45"/>
      <c r="H56" s="45"/>
      <c r="I56" s="45"/>
      <c r="J56" s="47"/>
    </row>
    <row r="57" ht="90">
      <c r="A57" s="36" t="s">
        <v>54</v>
      </c>
      <c r="B57" s="44"/>
      <c r="C57" s="45"/>
      <c r="D57" s="45"/>
      <c r="E57" s="38" t="s">
        <v>92</v>
      </c>
      <c r="F57" s="45"/>
      <c r="G57" s="45"/>
      <c r="H57" s="45"/>
      <c r="I57" s="45"/>
      <c r="J57" s="47"/>
    </row>
    <row r="58">
      <c r="A58" s="36" t="s">
        <v>46</v>
      </c>
      <c r="B58" s="36">
        <v>541</v>
      </c>
      <c r="C58" s="37" t="s">
        <v>114</v>
      </c>
      <c r="D58" s="36" t="s">
        <v>64</v>
      </c>
      <c r="E58" s="38" t="s">
        <v>115</v>
      </c>
      <c r="F58" s="39" t="s">
        <v>50</v>
      </c>
      <c r="G58" s="40">
        <v>1.0629999999999999</v>
      </c>
      <c r="H58" s="41">
        <v>0</v>
      </c>
      <c r="I58" s="42">
        <f>ROUND(G58*H58,P4)</f>
        <v>0</v>
      </c>
      <c r="J58" s="39" t="s">
        <v>85</v>
      </c>
      <c r="O58" s="43">
        <f>I58*0.21</f>
        <v>0</v>
      </c>
      <c r="P58">
        <v>3</v>
      </c>
    </row>
    <row r="59">
      <c r="A59" s="36" t="s">
        <v>51</v>
      </c>
      <c r="B59" s="44"/>
      <c r="C59" s="45"/>
      <c r="D59" s="45"/>
      <c r="E59" s="46" t="s">
        <v>73</v>
      </c>
      <c r="F59" s="45"/>
      <c r="G59" s="45"/>
      <c r="H59" s="45"/>
      <c r="I59" s="45"/>
      <c r="J59" s="47"/>
    </row>
    <row r="60" ht="30">
      <c r="A60" s="36" t="s">
        <v>52</v>
      </c>
      <c r="B60" s="44"/>
      <c r="C60" s="45"/>
      <c r="D60" s="45"/>
      <c r="E60" s="48" t="s">
        <v>116</v>
      </c>
      <c r="F60" s="45"/>
      <c r="G60" s="45"/>
      <c r="H60" s="45"/>
      <c r="I60" s="45"/>
      <c r="J60" s="47"/>
    </row>
    <row r="61" ht="90">
      <c r="A61" s="36" t="s">
        <v>54</v>
      </c>
      <c r="B61" s="44"/>
      <c r="C61" s="45"/>
      <c r="D61" s="45"/>
      <c r="E61" s="38" t="s">
        <v>92</v>
      </c>
      <c r="F61" s="45"/>
      <c r="G61" s="45"/>
      <c r="H61" s="45"/>
      <c r="I61" s="45"/>
      <c r="J61" s="47"/>
    </row>
    <row r="62">
      <c r="A62" s="30" t="s">
        <v>43</v>
      </c>
      <c r="B62" s="31"/>
      <c r="C62" s="32" t="s">
        <v>117</v>
      </c>
      <c r="D62" s="33"/>
      <c r="E62" s="30" t="s">
        <v>118</v>
      </c>
      <c r="F62" s="33"/>
      <c r="G62" s="33"/>
      <c r="H62" s="33"/>
      <c r="I62" s="34">
        <f>SUMIFS(I63:I70,A63:A70,"P")</f>
        <v>0</v>
      </c>
      <c r="J62" s="35"/>
    </row>
    <row r="63" ht="30">
      <c r="A63" s="36" t="s">
        <v>46</v>
      </c>
      <c r="B63" s="36">
        <v>40</v>
      </c>
      <c r="C63" s="37" t="s">
        <v>119</v>
      </c>
      <c r="D63" s="36" t="s">
        <v>60</v>
      </c>
      <c r="E63" s="38" t="s">
        <v>120</v>
      </c>
      <c r="F63" s="39" t="s">
        <v>50</v>
      </c>
      <c r="G63" s="40">
        <v>13.302</v>
      </c>
      <c r="H63" s="41">
        <v>0</v>
      </c>
      <c r="I63" s="42">
        <f>ROUND(G63*H63,P4)</f>
        <v>0</v>
      </c>
      <c r="J63" s="39" t="s">
        <v>85</v>
      </c>
      <c r="O63" s="43">
        <f>I63*0.21</f>
        <v>0</v>
      </c>
      <c r="P63">
        <v>3</v>
      </c>
    </row>
    <row r="64">
      <c r="A64" s="36" t="s">
        <v>51</v>
      </c>
      <c r="B64" s="44"/>
      <c r="C64" s="45"/>
      <c r="D64" s="45"/>
      <c r="E64" s="46"/>
      <c r="F64" s="45"/>
      <c r="G64" s="45"/>
      <c r="H64" s="45"/>
      <c r="I64" s="45"/>
      <c r="J64" s="47"/>
    </row>
    <row r="65" ht="45">
      <c r="A65" s="36" t="s">
        <v>52</v>
      </c>
      <c r="B65" s="44"/>
      <c r="C65" s="45"/>
      <c r="D65" s="45"/>
      <c r="E65" s="48" t="s">
        <v>121</v>
      </c>
      <c r="F65" s="45"/>
      <c r="G65" s="45"/>
      <c r="H65" s="45"/>
      <c r="I65" s="45"/>
      <c r="J65" s="47"/>
    </row>
    <row r="66" ht="90">
      <c r="A66" s="36" t="s">
        <v>54</v>
      </c>
      <c r="B66" s="44"/>
      <c r="C66" s="45"/>
      <c r="D66" s="45"/>
      <c r="E66" s="38" t="s">
        <v>92</v>
      </c>
      <c r="F66" s="45"/>
      <c r="G66" s="45"/>
      <c r="H66" s="45"/>
      <c r="I66" s="45"/>
      <c r="J66" s="47"/>
    </row>
    <row r="67">
      <c r="A67" s="36" t="s">
        <v>46</v>
      </c>
      <c r="B67" s="36">
        <v>51</v>
      </c>
      <c r="C67" s="37" t="s">
        <v>122</v>
      </c>
      <c r="D67" s="36" t="s">
        <v>64</v>
      </c>
      <c r="E67" s="38" t="s">
        <v>123</v>
      </c>
      <c r="F67" s="39" t="s">
        <v>50</v>
      </c>
      <c r="G67" s="40">
        <v>10.605</v>
      </c>
      <c r="H67" s="41">
        <v>0</v>
      </c>
      <c r="I67" s="42">
        <f>ROUND(G67*H67,P4)</f>
        <v>0</v>
      </c>
      <c r="J67" s="39" t="s">
        <v>85</v>
      </c>
      <c r="O67" s="43">
        <f>I67*0.21</f>
        <v>0</v>
      </c>
      <c r="P67">
        <v>3</v>
      </c>
    </row>
    <row r="68">
      <c r="A68" s="36" t="s">
        <v>51</v>
      </c>
      <c r="B68" s="44"/>
      <c r="C68" s="45"/>
      <c r="D68" s="45"/>
      <c r="E68" s="46"/>
      <c r="F68" s="45"/>
      <c r="G68" s="45"/>
      <c r="H68" s="45"/>
      <c r="I68" s="45"/>
      <c r="J68" s="47"/>
    </row>
    <row r="69" ht="45">
      <c r="A69" s="36" t="s">
        <v>52</v>
      </c>
      <c r="B69" s="44"/>
      <c r="C69" s="45"/>
      <c r="D69" s="45"/>
      <c r="E69" s="48" t="s">
        <v>124</v>
      </c>
      <c r="F69" s="45"/>
      <c r="G69" s="45"/>
      <c r="H69" s="45"/>
      <c r="I69" s="45"/>
      <c r="J69" s="47"/>
    </row>
    <row r="70" ht="90">
      <c r="A70" s="36" t="s">
        <v>54</v>
      </c>
      <c r="B70" s="44"/>
      <c r="C70" s="45"/>
      <c r="D70" s="45"/>
      <c r="E70" s="38" t="s">
        <v>92</v>
      </c>
      <c r="F70" s="45"/>
      <c r="G70" s="45"/>
      <c r="H70" s="45"/>
      <c r="I70" s="45"/>
      <c r="J70" s="47"/>
    </row>
    <row r="71">
      <c r="A71" s="30" t="s">
        <v>43</v>
      </c>
      <c r="B71" s="31"/>
      <c r="C71" s="32" t="s">
        <v>125</v>
      </c>
      <c r="D71" s="33"/>
      <c r="E71" s="30" t="s">
        <v>126</v>
      </c>
      <c r="F71" s="33"/>
      <c r="G71" s="33"/>
      <c r="H71" s="33"/>
      <c r="I71" s="34">
        <f>SUMIFS(I72:I79,A72:A79,"P")</f>
        <v>0</v>
      </c>
      <c r="J71" s="35"/>
    </row>
    <row r="72">
      <c r="A72" s="36" t="s">
        <v>46</v>
      </c>
      <c r="B72" s="36">
        <v>55</v>
      </c>
      <c r="C72" s="37" t="s">
        <v>127</v>
      </c>
      <c r="D72" s="36" t="s">
        <v>64</v>
      </c>
      <c r="E72" s="38" t="s">
        <v>128</v>
      </c>
      <c r="F72" s="39" t="s">
        <v>129</v>
      </c>
      <c r="G72" s="40">
        <v>45.850000000000001</v>
      </c>
      <c r="H72" s="41">
        <v>0</v>
      </c>
      <c r="I72" s="42">
        <f>ROUND(G72*H72,P4)</f>
        <v>0</v>
      </c>
      <c r="J72" s="39" t="s">
        <v>85</v>
      </c>
      <c r="O72" s="43">
        <f>I72*0.21</f>
        <v>0</v>
      </c>
      <c r="P72">
        <v>3</v>
      </c>
    </row>
    <row r="73">
      <c r="A73" s="36" t="s">
        <v>51</v>
      </c>
      <c r="B73" s="44"/>
      <c r="C73" s="45"/>
      <c r="D73" s="45"/>
      <c r="E73" s="46"/>
      <c r="F73" s="45"/>
      <c r="G73" s="45"/>
      <c r="H73" s="45"/>
      <c r="I73" s="45"/>
      <c r="J73" s="47"/>
    </row>
    <row r="74" ht="30">
      <c r="A74" s="36" t="s">
        <v>52</v>
      </c>
      <c r="B74" s="44"/>
      <c r="C74" s="45"/>
      <c r="D74" s="45"/>
      <c r="E74" s="48" t="s">
        <v>130</v>
      </c>
      <c r="F74" s="45"/>
      <c r="G74" s="45"/>
      <c r="H74" s="45"/>
      <c r="I74" s="45"/>
      <c r="J74" s="47"/>
    </row>
    <row r="75" ht="90">
      <c r="A75" s="36" t="s">
        <v>54</v>
      </c>
      <c r="B75" s="44"/>
      <c r="C75" s="45"/>
      <c r="D75" s="45"/>
      <c r="E75" s="38" t="s">
        <v>92</v>
      </c>
      <c r="F75" s="45"/>
      <c r="G75" s="45"/>
      <c r="H75" s="45"/>
      <c r="I75" s="45"/>
      <c r="J75" s="47"/>
    </row>
    <row r="76">
      <c r="A76" s="36" t="s">
        <v>46</v>
      </c>
      <c r="B76" s="36">
        <v>63</v>
      </c>
      <c r="C76" s="37" t="s">
        <v>131</v>
      </c>
      <c r="D76" s="36" t="s">
        <v>67</v>
      </c>
      <c r="E76" s="38" t="s">
        <v>132</v>
      </c>
      <c r="F76" s="39" t="s">
        <v>129</v>
      </c>
      <c r="G76" s="40">
        <v>28.399999999999999</v>
      </c>
      <c r="H76" s="41">
        <v>0</v>
      </c>
      <c r="I76" s="42">
        <f>ROUND(G76*H76,P4)</f>
        <v>0</v>
      </c>
      <c r="J76" s="39" t="s">
        <v>85</v>
      </c>
      <c r="O76" s="43">
        <f>I76*0.21</f>
        <v>0</v>
      </c>
      <c r="P76">
        <v>3</v>
      </c>
    </row>
    <row r="77">
      <c r="A77" s="36" t="s">
        <v>51</v>
      </c>
      <c r="B77" s="44"/>
      <c r="C77" s="45"/>
      <c r="D77" s="45"/>
      <c r="E77" s="38" t="s">
        <v>112</v>
      </c>
      <c r="F77" s="45"/>
      <c r="G77" s="45"/>
      <c r="H77" s="45"/>
      <c r="I77" s="45"/>
      <c r="J77" s="47"/>
    </row>
    <row r="78" ht="30">
      <c r="A78" s="36" t="s">
        <v>52</v>
      </c>
      <c r="B78" s="44"/>
      <c r="C78" s="45"/>
      <c r="D78" s="45"/>
      <c r="E78" s="48" t="s">
        <v>133</v>
      </c>
      <c r="F78" s="45"/>
      <c r="G78" s="45"/>
      <c r="H78" s="45"/>
      <c r="I78" s="45"/>
      <c r="J78" s="47"/>
    </row>
    <row r="79" ht="90">
      <c r="A79" s="36" t="s">
        <v>54</v>
      </c>
      <c r="B79" s="44"/>
      <c r="C79" s="45"/>
      <c r="D79" s="45"/>
      <c r="E79" s="38" t="s">
        <v>92</v>
      </c>
      <c r="F79" s="45"/>
      <c r="G79" s="45"/>
      <c r="H79" s="45"/>
      <c r="I79" s="45"/>
      <c r="J79" s="47"/>
    </row>
    <row r="80">
      <c r="A80" s="30" t="s">
        <v>43</v>
      </c>
      <c r="B80" s="31"/>
      <c r="C80" s="32" t="s">
        <v>134</v>
      </c>
      <c r="D80" s="33"/>
      <c r="E80" s="30" t="s">
        <v>135</v>
      </c>
      <c r="F80" s="33"/>
      <c r="G80" s="33"/>
      <c r="H80" s="33"/>
      <c r="I80" s="34">
        <f>SUMIFS(I81:I92,A81:A92,"P")</f>
        <v>0</v>
      </c>
      <c r="J80" s="35"/>
    </row>
    <row r="81">
      <c r="A81" s="36" t="s">
        <v>46</v>
      </c>
      <c r="B81" s="36">
        <v>71</v>
      </c>
      <c r="C81" s="37" t="s">
        <v>136</v>
      </c>
      <c r="D81" s="36" t="s">
        <v>137</v>
      </c>
      <c r="E81" s="38" t="s">
        <v>138</v>
      </c>
      <c r="F81" s="39" t="s">
        <v>84</v>
      </c>
      <c r="G81" s="40">
        <v>623.09000000000003</v>
      </c>
      <c r="H81" s="41">
        <v>0</v>
      </c>
      <c r="I81" s="42">
        <f>ROUND(G81*H81,P4)</f>
        <v>0</v>
      </c>
      <c r="J81" s="39" t="s">
        <v>85</v>
      </c>
      <c r="O81" s="43">
        <f>I81*0.21</f>
        <v>0</v>
      </c>
      <c r="P81">
        <v>3</v>
      </c>
    </row>
    <row r="82">
      <c r="A82" s="36" t="s">
        <v>51</v>
      </c>
      <c r="B82" s="44"/>
      <c r="C82" s="45"/>
      <c r="D82" s="45"/>
      <c r="E82" s="46"/>
      <c r="F82" s="45"/>
      <c r="G82" s="45"/>
      <c r="H82" s="45"/>
      <c r="I82" s="45"/>
      <c r="J82" s="47"/>
    </row>
    <row r="83" ht="30">
      <c r="A83" s="36" t="s">
        <v>52</v>
      </c>
      <c r="B83" s="44"/>
      <c r="C83" s="45"/>
      <c r="D83" s="45"/>
      <c r="E83" s="48" t="s">
        <v>139</v>
      </c>
      <c r="F83" s="45"/>
      <c r="G83" s="45"/>
      <c r="H83" s="45"/>
      <c r="I83" s="45"/>
      <c r="J83" s="47"/>
    </row>
    <row r="84" ht="90">
      <c r="A84" s="36" t="s">
        <v>54</v>
      </c>
      <c r="B84" s="44"/>
      <c r="C84" s="45"/>
      <c r="D84" s="45"/>
      <c r="E84" s="38" t="s">
        <v>92</v>
      </c>
      <c r="F84" s="45"/>
      <c r="G84" s="45"/>
      <c r="H84" s="45"/>
      <c r="I84" s="45"/>
      <c r="J84" s="47"/>
    </row>
    <row r="85">
      <c r="A85" s="36" t="s">
        <v>46</v>
      </c>
      <c r="B85" s="36">
        <v>74</v>
      </c>
      <c r="C85" s="37" t="s">
        <v>140</v>
      </c>
      <c r="D85" s="36" t="s">
        <v>141</v>
      </c>
      <c r="E85" s="38" t="s">
        <v>142</v>
      </c>
      <c r="F85" s="39" t="s">
        <v>84</v>
      </c>
      <c r="G85" s="40">
        <v>623.09000000000003</v>
      </c>
      <c r="H85" s="41">
        <v>0</v>
      </c>
      <c r="I85" s="42">
        <f>ROUND(G85*H85,P4)</f>
        <v>0</v>
      </c>
      <c r="J85" s="39" t="s">
        <v>85</v>
      </c>
      <c r="O85" s="43">
        <f>I85*0.21</f>
        <v>0</v>
      </c>
      <c r="P85">
        <v>3</v>
      </c>
    </row>
    <row r="86">
      <c r="A86" s="36" t="s">
        <v>51</v>
      </c>
      <c r="B86" s="44"/>
      <c r="C86" s="45"/>
      <c r="D86" s="45"/>
      <c r="E86" s="46" t="s">
        <v>73</v>
      </c>
      <c r="F86" s="45"/>
      <c r="G86" s="45"/>
      <c r="H86" s="45"/>
      <c r="I86" s="45"/>
      <c r="J86" s="47"/>
    </row>
    <row r="87" ht="30">
      <c r="A87" s="36" t="s">
        <v>52</v>
      </c>
      <c r="B87" s="44"/>
      <c r="C87" s="45"/>
      <c r="D87" s="45"/>
      <c r="E87" s="48" t="s">
        <v>143</v>
      </c>
      <c r="F87" s="45"/>
      <c r="G87" s="45"/>
      <c r="H87" s="45"/>
      <c r="I87" s="45"/>
      <c r="J87" s="47"/>
    </row>
    <row r="88" ht="120">
      <c r="A88" s="36" t="s">
        <v>54</v>
      </c>
      <c r="B88" s="44"/>
      <c r="C88" s="45"/>
      <c r="D88" s="45"/>
      <c r="E88" s="38" t="s">
        <v>144</v>
      </c>
      <c r="F88" s="45"/>
      <c r="G88" s="45"/>
      <c r="H88" s="45"/>
      <c r="I88" s="45"/>
      <c r="J88" s="47"/>
    </row>
    <row r="89">
      <c r="A89" s="36" t="s">
        <v>46</v>
      </c>
      <c r="B89" s="36">
        <v>75</v>
      </c>
      <c r="C89" s="37" t="s">
        <v>145</v>
      </c>
      <c r="D89" s="36" t="s">
        <v>146</v>
      </c>
      <c r="E89" s="38" t="s">
        <v>147</v>
      </c>
      <c r="F89" s="39" t="s">
        <v>129</v>
      </c>
      <c r="G89" s="40">
        <v>83.299999999999997</v>
      </c>
      <c r="H89" s="41">
        <v>0</v>
      </c>
      <c r="I89" s="42">
        <f>ROUND(G89*H89,P4)</f>
        <v>0</v>
      </c>
      <c r="J89" s="39" t="s">
        <v>85</v>
      </c>
      <c r="O89" s="43">
        <f>I89*0.21</f>
        <v>0</v>
      </c>
      <c r="P89">
        <v>3</v>
      </c>
    </row>
    <row r="90">
      <c r="A90" s="36" t="s">
        <v>51</v>
      </c>
      <c r="B90" s="44"/>
      <c r="C90" s="45"/>
      <c r="D90" s="45"/>
      <c r="E90" s="46"/>
      <c r="F90" s="45"/>
      <c r="G90" s="45"/>
      <c r="H90" s="45"/>
      <c r="I90" s="45"/>
      <c r="J90" s="47"/>
    </row>
    <row r="91" ht="30">
      <c r="A91" s="36" t="s">
        <v>52</v>
      </c>
      <c r="B91" s="44"/>
      <c r="C91" s="45"/>
      <c r="D91" s="45"/>
      <c r="E91" s="48" t="s">
        <v>148</v>
      </c>
      <c r="F91" s="45"/>
      <c r="G91" s="45"/>
      <c r="H91" s="45"/>
      <c r="I91" s="45"/>
      <c r="J91" s="47"/>
    </row>
    <row r="92" ht="30">
      <c r="A92" s="36" t="s">
        <v>54</v>
      </c>
      <c r="B92" s="44"/>
      <c r="C92" s="45"/>
      <c r="D92" s="45"/>
      <c r="E92" s="38" t="s">
        <v>149</v>
      </c>
      <c r="F92" s="45"/>
      <c r="G92" s="45"/>
      <c r="H92" s="45"/>
      <c r="I92" s="45"/>
      <c r="J92" s="47"/>
    </row>
    <row r="93">
      <c r="A93" s="30" t="s">
        <v>43</v>
      </c>
      <c r="B93" s="31"/>
      <c r="C93" s="32" t="s">
        <v>150</v>
      </c>
      <c r="D93" s="33"/>
      <c r="E93" s="30" t="s">
        <v>151</v>
      </c>
      <c r="F93" s="33"/>
      <c r="G93" s="33"/>
      <c r="H93" s="33"/>
      <c r="I93" s="34">
        <f>SUMIFS(I94:I101,A94:A101,"P")</f>
        <v>0</v>
      </c>
      <c r="J93" s="35"/>
    </row>
    <row r="94">
      <c r="A94" s="36" t="s">
        <v>46</v>
      </c>
      <c r="B94" s="36">
        <v>76</v>
      </c>
      <c r="C94" s="37" t="s">
        <v>152</v>
      </c>
      <c r="D94" s="36" t="s">
        <v>56</v>
      </c>
      <c r="E94" s="38" t="s">
        <v>153</v>
      </c>
      <c r="F94" s="39" t="s">
        <v>50</v>
      </c>
      <c r="G94" s="40">
        <v>2.1230000000000002</v>
      </c>
      <c r="H94" s="41">
        <v>0</v>
      </c>
      <c r="I94" s="42">
        <f>ROUND(G94*H94,P4)</f>
        <v>0</v>
      </c>
      <c r="J94" s="39" t="s">
        <v>85</v>
      </c>
      <c r="O94" s="43">
        <f>I94*0.21</f>
        <v>0</v>
      </c>
      <c r="P94">
        <v>3</v>
      </c>
    </row>
    <row r="95">
      <c r="A95" s="36" t="s">
        <v>51</v>
      </c>
      <c r="B95" s="44"/>
      <c r="C95" s="45"/>
      <c r="D95" s="45"/>
      <c r="E95" s="46"/>
      <c r="F95" s="45"/>
      <c r="G95" s="45"/>
      <c r="H95" s="45"/>
      <c r="I95" s="45"/>
      <c r="J95" s="47"/>
    </row>
    <row r="96" ht="45">
      <c r="A96" s="36" t="s">
        <v>52</v>
      </c>
      <c r="B96" s="44"/>
      <c r="C96" s="45"/>
      <c r="D96" s="45"/>
      <c r="E96" s="48" t="s">
        <v>154</v>
      </c>
      <c r="F96" s="45"/>
      <c r="G96" s="45"/>
      <c r="H96" s="45"/>
      <c r="I96" s="45"/>
      <c r="J96" s="47"/>
    </row>
    <row r="97" ht="45">
      <c r="A97" s="36" t="s">
        <v>54</v>
      </c>
      <c r="B97" s="44"/>
      <c r="C97" s="45"/>
      <c r="D97" s="45"/>
      <c r="E97" s="38" t="s">
        <v>155</v>
      </c>
      <c r="F97" s="45"/>
      <c r="G97" s="45"/>
      <c r="H97" s="45"/>
      <c r="I97" s="45"/>
      <c r="J97" s="47"/>
    </row>
    <row r="98">
      <c r="A98" s="36" t="s">
        <v>46</v>
      </c>
      <c r="B98" s="36">
        <v>77</v>
      </c>
      <c r="C98" s="37" t="s">
        <v>156</v>
      </c>
      <c r="D98" s="36" t="s">
        <v>73</v>
      </c>
      <c r="E98" s="38" t="s">
        <v>157</v>
      </c>
      <c r="F98" s="39" t="s">
        <v>50</v>
      </c>
      <c r="G98" s="40">
        <v>60.914999999999999</v>
      </c>
      <c r="H98" s="41">
        <v>0</v>
      </c>
      <c r="I98" s="42">
        <f>ROUND(G98*H98,P4)</f>
        <v>0</v>
      </c>
      <c r="J98" s="39" t="s">
        <v>85</v>
      </c>
      <c r="O98" s="43">
        <f>I98*0.21</f>
        <v>0</v>
      </c>
      <c r="P98">
        <v>3</v>
      </c>
    </row>
    <row r="99">
      <c r="A99" s="36" t="s">
        <v>51</v>
      </c>
      <c r="B99" s="44"/>
      <c r="C99" s="45"/>
      <c r="D99" s="45"/>
      <c r="E99" s="46" t="s">
        <v>73</v>
      </c>
      <c r="F99" s="45"/>
      <c r="G99" s="45"/>
      <c r="H99" s="45"/>
      <c r="I99" s="45"/>
      <c r="J99" s="47"/>
    </row>
    <row r="100" ht="30">
      <c r="A100" s="36" t="s">
        <v>52</v>
      </c>
      <c r="B100" s="44"/>
      <c r="C100" s="45"/>
      <c r="D100" s="45"/>
      <c r="E100" s="48" t="s">
        <v>158</v>
      </c>
      <c r="F100" s="45"/>
      <c r="G100" s="45"/>
      <c r="H100" s="45"/>
      <c r="I100" s="45"/>
      <c r="J100" s="47"/>
    </row>
    <row r="101" ht="45">
      <c r="A101" s="36" t="s">
        <v>54</v>
      </c>
      <c r="B101" s="44"/>
      <c r="C101" s="45"/>
      <c r="D101" s="45"/>
      <c r="E101" s="38" t="s">
        <v>155</v>
      </c>
      <c r="F101" s="45"/>
      <c r="G101" s="45"/>
      <c r="H101" s="45"/>
      <c r="I101" s="45"/>
      <c r="J101" s="47"/>
    </row>
    <row r="102">
      <c r="A102" s="30" t="s">
        <v>43</v>
      </c>
      <c r="B102" s="31"/>
      <c r="C102" s="32" t="s">
        <v>159</v>
      </c>
      <c r="D102" s="33"/>
      <c r="E102" s="30" t="s">
        <v>160</v>
      </c>
      <c r="F102" s="33"/>
      <c r="G102" s="33"/>
      <c r="H102" s="33"/>
      <c r="I102" s="34">
        <f>SUMIFS(I103:I110,A103:A110,"P")</f>
        <v>0</v>
      </c>
      <c r="J102" s="35"/>
    </row>
    <row r="103">
      <c r="A103" s="36" t="s">
        <v>46</v>
      </c>
      <c r="B103" s="36">
        <v>80</v>
      </c>
      <c r="C103" s="37" t="s">
        <v>161</v>
      </c>
      <c r="D103" s="36" t="s">
        <v>48</v>
      </c>
      <c r="E103" s="38" t="s">
        <v>162</v>
      </c>
      <c r="F103" s="39" t="s">
        <v>50</v>
      </c>
      <c r="G103" s="40">
        <v>503.21300000000002</v>
      </c>
      <c r="H103" s="41">
        <v>0</v>
      </c>
      <c r="I103" s="42">
        <f>ROUND(G103*H103,P4)</f>
        <v>0</v>
      </c>
      <c r="J103" s="39" t="s">
        <v>85</v>
      </c>
      <c r="O103" s="43">
        <f>I103*0.21</f>
        <v>0</v>
      </c>
      <c r="P103">
        <v>3</v>
      </c>
    </row>
    <row r="104">
      <c r="A104" s="36" t="s">
        <v>51</v>
      </c>
      <c r="B104" s="44"/>
      <c r="C104" s="45"/>
      <c r="D104" s="45"/>
      <c r="E104" s="46" t="s">
        <v>73</v>
      </c>
      <c r="F104" s="45"/>
      <c r="G104" s="45"/>
      <c r="H104" s="45"/>
      <c r="I104" s="45"/>
      <c r="J104" s="47"/>
    </row>
    <row r="105" ht="60">
      <c r="A105" s="36" t="s">
        <v>52</v>
      </c>
      <c r="B105" s="44"/>
      <c r="C105" s="45"/>
      <c r="D105" s="45"/>
      <c r="E105" s="48" t="s">
        <v>163</v>
      </c>
      <c r="F105" s="45"/>
      <c r="G105" s="45"/>
      <c r="H105" s="45"/>
      <c r="I105" s="45"/>
      <c r="J105" s="47"/>
    </row>
    <row r="106" ht="409.5">
      <c r="A106" s="36" t="s">
        <v>54</v>
      </c>
      <c r="B106" s="44"/>
      <c r="C106" s="45"/>
      <c r="D106" s="45"/>
      <c r="E106" s="38" t="s">
        <v>164</v>
      </c>
      <c r="F106" s="45"/>
      <c r="G106" s="45"/>
      <c r="H106" s="45"/>
      <c r="I106" s="45"/>
      <c r="J106" s="47"/>
    </row>
    <row r="107">
      <c r="A107" s="36" t="s">
        <v>46</v>
      </c>
      <c r="B107" s="36">
        <v>81</v>
      </c>
      <c r="C107" s="37" t="s">
        <v>165</v>
      </c>
      <c r="D107" s="36" t="s">
        <v>73</v>
      </c>
      <c r="E107" s="38" t="s">
        <v>166</v>
      </c>
      <c r="F107" s="39" t="s">
        <v>50</v>
      </c>
      <c r="G107" s="40">
        <v>48.43</v>
      </c>
      <c r="H107" s="41">
        <v>0</v>
      </c>
      <c r="I107" s="42">
        <f>ROUND(G107*H107,P4)</f>
        <v>0</v>
      </c>
      <c r="J107" s="39" t="s">
        <v>85</v>
      </c>
      <c r="O107" s="43">
        <f>I107*0.21</f>
        <v>0</v>
      </c>
      <c r="P107">
        <v>3</v>
      </c>
    </row>
    <row r="108">
      <c r="A108" s="36" t="s">
        <v>51</v>
      </c>
      <c r="B108" s="44"/>
      <c r="C108" s="45"/>
      <c r="D108" s="45"/>
      <c r="E108" s="46" t="s">
        <v>73</v>
      </c>
      <c r="F108" s="45"/>
      <c r="G108" s="45"/>
      <c r="H108" s="45"/>
      <c r="I108" s="45"/>
      <c r="J108" s="47"/>
    </row>
    <row r="109" ht="30">
      <c r="A109" s="36" t="s">
        <v>52</v>
      </c>
      <c r="B109" s="44"/>
      <c r="C109" s="45"/>
      <c r="D109" s="45"/>
      <c r="E109" s="48" t="s">
        <v>167</v>
      </c>
      <c r="F109" s="45"/>
      <c r="G109" s="45"/>
      <c r="H109" s="45"/>
      <c r="I109" s="45"/>
      <c r="J109" s="47"/>
    </row>
    <row r="110" ht="409.5">
      <c r="A110" s="36" t="s">
        <v>54</v>
      </c>
      <c r="B110" s="44"/>
      <c r="C110" s="45"/>
      <c r="D110" s="45"/>
      <c r="E110" s="38" t="s">
        <v>164</v>
      </c>
      <c r="F110" s="45"/>
      <c r="G110" s="45"/>
      <c r="H110" s="45"/>
      <c r="I110" s="45"/>
      <c r="J110" s="47"/>
    </row>
    <row r="111">
      <c r="A111" s="30" t="s">
        <v>43</v>
      </c>
      <c r="B111" s="31"/>
      <c r="C111" s="32" t="s">
        <v>168</v>
      </c>
      <c r="D111" s="33"/>
      <c r="E111" s="30" t="s">
        <v>169</v>
      </c>
      <c r="F111" s="33"/>
      <c r="G111" s="33"/>
      <c r="H111" s="33"/>
      <c r="I111" s="34">
        <f>SUMIFS(I112:I119,A112:A119,"P")</f>
        <v>0</v>
      </c>
      <c r="J111" s="35"/>
    </row>
    <row r="112">
      <c r="A112" s="36" t="s">
        <v>46</v>
      </c>
      <c r="B112" s="36">
        <v>84</v>
      </c>
      <c r="C112" s="37" t="s">
        <v>170</v>
      </c>
      <c r="D112" s="36" t="s">
        <v>56</v>
      </c>
      <c r="E112" s="38" t="s">
        <v>171</v>
      </c>
      <c r="F112" s="39" t="s">
        <v>50</v>
      </c>
      <c r="G112" s="40">
        <v>60.914999999999999</v>
      </c>
      <c r="H112" s="41">
        <v>0</v>
      </c>
      <c r="I112" s="42">
        <f>ROUND(G112*H112,P4)</f>
        <v>0</v>
      </c>
      <c r="J112" s="39" t="s">
        <v>85</v>
      </c>
      <c r="O112" s="43">
        <f>I112*0.21</f>
        <v>0</v>
      </c>
      <c r="P112">
        <v>3</v>
      </c>
    </row>
    <row r="113">
      <c r="A113" s="36" t="s">
        <v>51</v>
      </c>
      <c r="B113" s="44"/>
      <c r="C113" s="45"/>
      <c r="D113" s="45"/>
      <c r="E113" s="46"/>
      <c r="F113" s="45"/>
      <c r="G113" s="45"/>
      <c r="H113" s="45"/>
      <c r="I113" s="45"/>
      <c r="J113" s="47"/>
    </row>
    <row r="114" ht="30">
      <c r="A114" s="36" t="s">
        <v>52</v>
      </c>
      <c r="B114" s="44"/>
      <c r="C114" s="45"/>
      <c r="D114" s="45"/>
      <c r="E114" s="48" t="s">
        <v>172</v>
      </c>
      <c r="F114" s="45"/>
      <c r="G114" s="45"/>
      <c r="H114" s="45"/>
      <c r="I114" s="45"/>
      <c r="J114" s="47"/>
    </row>
    <row r="115" ht="390">
      <c r="A115" s="36" t="s">
        <v>54</v>
      </c>
      <c r="B115" s="44"/>
      <c r="C115" s="45"/>
      <c r="D115" s="45"/>
      <c r="E115" s="38" t="s">
        <v>173</v>
      </c>
      <c r="F115" s="45"/>
      <c r="G115" s="45"/>
      <c r="H115" s="45"/>
      <c r="I115" s="45"/>
      <c r="J115" s="47"/>
    </row>
    <row r="116">
      <c r="A116" s="36" t="s">
        <v>46</v>
      </c>
      <c r="B116" s="36">
        <v>540</v>
      </c>
      <c r="C116" s="37" t="s">
        <v>174</v>
      </c>
      <c r="D116" s="36" t="s">
        <v>73</v>
      </c>
      <c r="E116" s="38" t="s">
        <v>175</v>
      </c>
      <c r="F116" s="39" t="s">
        <v>50</v>
      </c>
      <c r="G116" s="40">
        <v>48.433999999999997</v>
      </c>
      <c r="H116" s="41">
        <v>0</v>
      </c>
      <c r="I116" s="42">
        <f>ROUND(G116*H116,P4)</f>
        <v>0</v>
      </c>
      <c r="J116" s="39" t="s">
        <v>85</v>
      </c>
      <c r="O116" s="43">
        <f>I116*0.21</f>
        <v>0</v>
      </c>
      <c r="P116">
        <v>3</v>
      </c>
    </row>
    <row r="117">
      <c r="A117" s="36" t="s">
        <v>51</v>
      </c>
      <c r="B117" s="44"/>
      <c r="C117" s="45"/>
      <c r="D117" s="45"/>
      <c r="E117" s="46" t="s">
        <v>73</v>
      </c>
      <c r="F117" s="45"/>
      <c r="G117" s="45"/>
      <c r="H117" s="45"/>
      <c r="I117" s="45"/>
      <c r="J117" s="47"/>
    </row>
    <row r="118" ht="30">
      <c r="A118" s="36" t="s">
        <v>52</v>
      </c>
      <c r="B118" s="44"/>
      <c r="C118" s="45"/>
      <c r="D118" s="45"/>
      <c r="E118" s="48" t="s">
        <v>176</v>
      </c>
      <c r="F118" s="45"/>
      <c r="G118" s="45"/>
      <c r="H118" s="45"/>
      <c r="I118" s="45"/>
      <c r="J118" s="47"/>
    </row>
    <row r="119" ht="390">
      <c r="A119" s="36" t="s">
        <v>54</v>
      </c>
      <c r="B119" s="44"/>
      <c r="C119" s="45"/>
      <c r="D119" s="45"/>
      <c r="E119" s="38" t="s">
        <v>177</v>
      </c>
      <c r="F119" s="45"/>
      <c r="G119" s="45"/>
      <c r="H119" s="45"/>
      <c r="I119" s="45"/>
      <c r="J119" s="47"/>
    </row>
    <row r="120">
      <c r="A120" s="30" t="s">
        <v>43</v>
      </c>
      <c r="B120" s="31"/>
      <c r="C120" s="32" t="s">
        <v>178</v>
      </c>
      <c r="D120" s="33"/>
      <c r="E120" s="30" t="s">
        <v>179</v>
      </c>
      <c r="F120" s="33"/>
      <c r="G120" s="33"/>
      <c r="H120" s="33"/>
      <c r="I120" s="34">
        <f>SUMIFS(I121:I128,A121:A128,"P")</f>
        <v>0</v>
      </c>
      <c r="J120" s="35"/>
    </row>
    <row r="121">
      <c r="A121" s="36" t="s">
        <v>46</v>
      </c>
      <c r="B121" s="36">
        <v>91</v>
      </c>
      <c r="C121" s="37" t="s">
        <v>180</v>
      </c>
      <c r="D121" s="36"/>
      <c r="E121" s="38" t="s">
        <v>181</v>
      </c>
      <c r="F121" s="39" t="s">
        <v>105</v>
      </c>
      <c r="G121" s="40">
        <v>1</v>
      </c>
      <c r="H121" s="41">
        <v>0</v>
      </c>
      <c r="I121" s="42">
        <f>ROUND(G121*H121,P4)</f>
        <v>0</v>
      </c>
      <c r="J121" s="39" t="s">
        <v>85</v>
      </c>
      <c r="O121" s="43">
        <f>I121*0.21</f>
        <v>0</v>
      </c>
      <c r="P121">
        <v>3</v>
      </c>
    </row>
    <row r="122">
      <c r="A122" s="36" t="s">
        <v>51</v>
      </c>
      <c r="B122" s="44"/>
      <c r="C122" s="45"/>
      <c r="D122" s="45"/>
      <c r="E122" s="38" t="s">
        <v>86</v>
      </c>
      <c r="F122" s="45"/>
      <c r="G122" s="45"/>
      <c r="H122" s="45"/>
      <c r="I122" s="45"/>
      <c r="J122" s="47"/>
    </row>
    <row r="123" ht="30">
      <c r="A123" s="36" t="s">
        <v>52</v>
      </c>
      <c r="B123" s="44"/>
      <c r="C123" s="45"/>
      <c r="D123" s="45"/>
      <c r="E123" s="48" t="s">
        <v>182</v>
      </c>
      <c r="F123" s="45"/>
      <c r="G123" s="45"/>
      <c r="H123" s="45"/>
      <c r="I123" s="45"/>
      <c r="J123" s="47"/>
    </row>
    <row r="124" ht="90">
      <c r="A124" s="36" t="s">
        <v>54</v>
      </c>
      <c r="B124" s="44"/>
      <c r="C124" s="45"/>
      <c r="D124" s="45"/>
      <c r="E124" s="38" t="s">
        <v>183</v>
      </c>
      <c r="F124" s="45"/>
      <c r="G124" s="45"/>
      <c r="H124" s="45"/>
      <c r="I124" s="45"/>
      <c r="J124" s="47"/>
    </row>
    <row r="125">
      <c r="A125" s="36" t="s">
        <v>46</v>
      </c>
      <c r="B125" s="36">
        <v>551</v>
      </c>
      <c r="C125" s="37" t="s">
        <v>184</v>
      </c>
      <c r="D125" s="36" t="s">
        <v>73</v>
      </c>
      <c r="E125" s="38" t="s">
        <v>185</v>
      </c>
      <c r="F125" s="39" t="s">
        <v>50</v>
      </c>
      <c r="G125" s="40">
        <v>102</v>
      </c>
      <c r="H125" s="41">
        <v>0</v>
      </c>
      <c r="I125" s="42">
        <f>ROUND(G125*H125,P4)</f>
        <v>0</v>
      </c>
      <c r="J125" s="39" t="s">
        <v>85</v>
      </c>
      <c r="O125" s="43">
        <f>I125*0.21</f>
        <v>0</v>
      </c>
      <c r="P125">
        <v>3</v>
      </c>
    </row>
    <row r="126">
      <c r="A126" s="36" t="s">
        <v>51</v>
      </c>
      <c r="B126" s="44"/>
      <c r="C126" s="45"/>
      <c r="D126" s="45"/>
      <c r="E126" s="46" t="s">
        <v>73</v>
      </c>
      <c r="F126" s="45"/>
      <c r="G126" s="45"/>
      <c r="H126" s="45"/>
      <c r="I126" s="45"/>
      <c r="J126" s="47"/>
    </row>
    <row r="127" ht="30">
      <c r="A127" s="36" t="s">
        <v>52</v>
      </c>
      <c r="B127" s="44"/>
      <c r="C127" s="45"/>
      <c r="D127" s="45"/>
      <c r="E127" s="48" t="s">
        <v>186</v>
      </c>
      <c r="F127" s="45"/>
      <c r="G127" s="45"/>
      <c r="H127" s="45"/>
      <c r="I127" s="45"/>
      <c r="J127" s="47"/>
    </row>
    <row r="128" ht="90">
      <c r="A128" s="36" t="s">
        <v>54</v>
      </c>
      <c r="B128" s="44"/>
      <c r="C128" s="45"/>
      <c r="D128" s="45"/>
      <c r="E128" s="38" t="s">
        <v>183</v>
      </c>
      <c r="F128" s="45"/>
      <c r="G128" s="45"/>
      <c r="H128" s="45"/>
      <c r="I128" s="45"/>
      <c r="J128" s="47"/>
    </row>
    <row r="129">
      <c r="A129" s="30" t="s">
        <v>43</v>
      </c>
      <c r="B129" s="31"/>
      <c r="C129" s="32" t="s">
        <v>187</v>
      </c>
      <c r="D129" s="33"/>
      <c r="E129" s="30" t="s">
        <v>188</v>
      </c>
      <c r="F129" s="33"/>
      <c r="G129" s="33"/>
      <c r="H129" s="33"/>
      <c r="I129" s="34">
        <f>SUMIFS(I130:I133,A130:A133,"P")</f>
        <v>0</v>
      </c>
      <c r="J129" s="35"/>
    </row>
    <row r="130">
      <c r="A130" s="36" t="s">
        <v>46</v>
      </c>
      <c r="B130" s="36">
        <v>94</v>
      </c>
      <c r="C130" s="37" t="s">
        <v>189</v>
      </c>
      <c r="D130" s="36" t="s">
        <v>48</v>
      </c>
      <c r="E130" s="38" t="s">
        <v>190</v>
      </c>
      <c r="F130" s="39" t="s">
        <v>50</v>
      </c>
      <c r="G130" s="40">
        <v>20.975000000000001</v>
      </c>
      <c r="H130" s="41">
        <v>0</v>
      </c>
      <c r="I130" s="42">
        <f>ROUND(G130*H130,P4)</f>
        <v>0</v>
      </c>
      <c r="J130" s="39" t="s">
        <v>85</v>
      </c>
      <c r="O130" s="43">
        <f>I130*0.21</f>
        <v>0</v>
      </c>
      <c r="P130">
        <v>3</v>
      </c>
    </row>
    <row r="131">
      <c r="A131" s="36" t="s">
        <v>51</v>
      </c>
      <c r="B131" s="44"/>
      <c r="C131" s="45"/>
      <c r="D131" s="45"/>
      <c r="E131" s="46" t="s">
        <v>73</v>
      </c>
      <c r="F131" s="45"/>
      <c r="G131" s="45"/>
      <c r="H131" s="45"/>
      <c r="I131" s="45"/>
      <c r="J131" s="47"/>
    </row>
    <row r="132" ht="30">
      <c r="A132" s="36" t="s">
        <v>52</v>
      </c>
      <c r="B132" s="44"/>
      <c r="C132" s="45"/>
      <c r="D132" s="45"/>
      <c r="E132" s="48" t="s">
        <v>191</v>
      </c>
      <c r="F132" s="45"/>
      <c r="G132" s="45"/>
      <c r="H132" s="45"/>
      <c r="I132" s="45"/>
      <c r="J132" s="47"/>
    </row>
    <row r="133" ht="409.5">
      <c r="A133" s="36" t="s">
        <v>54</v>
      </c>
      <c r="B133" s="44"/>
      <c r="C133" s="45"/>
      <c r="D133" s="45"/>
      <c r="E133" s="38" t="s">
        <v>192</v>
      </c>
      <c r="F133" s="45"/>
      <c r="G133" s="45"/>
      <c r="H133" s="45"/>
      <c r="I133" s="45"/>
      <c r="J133" s="47"/>
    </row>
    <row r="134">
      <c r="A134" s="30" t="s">
        <v>43</v>
      </c>
      <c r="B134" s="31"/>
      <c r="C134" s="32" t="s">
        <v>193</v>
      </c>
      <c r="D134" s="33"/>
      <c r="E134" s="30" t="s">
        <v>194</v>
      </c>
      <c r="F134" s="33"/>
      <c r="G134" s="33"/>
      <c r="H134" s="33"/>
      <c r="I134" s="34">
        <f>SUMIFS(I135:I142,A135:A142,"P")</f>
        <v>0</v>
      </c>
      <c r="J134" s="35"/>
    </row>
    <row r="135">
      <c r="A135" s="36" t="s">
        <v>46</v>
      </c>
      <c r="B135" s="36">
        <v>101</v>
      </c>
      <c r="C135" s="37" t="s">
        <v>195</v>
      </c>
      <c r="D135" s="36" t="s">
        <v>73</v>
      </c>
      <c r="E135" s="38" t="s">
        <v>196</v>
      </c>
      <c r="F135" s="39" t="s">
        <v>50</v>
      </c>
      <c r="G135" s="40">
        <v>48.433999999999997</v>
      </c>
      <c r="H135" s="41">
        <v>0</v>
      </c>
      <c r="I135" s="42">
        <f>ROUND(G135*H135,P4)</f>
        <v>0</v>
      </c>
      <c r="J135" s="39" t="s">
        <v>85</v>
      </c>
      <c r="O135" s="43">
        <f>I135*0.21</f>
        <v>0</v>
      </c>
      <c r="P135">
        <v>3</v>
      </c>
    </row>
    <row r="136">
      <c r="A136" s="36" t="s">
        <v>51</v>
      </c>
      <c r="B136" s="44"/>
      <c r="C136" s="45"/>
      <c r="D136" s="45"/>
      <c r="E136" s="46"/>
      <c r="F136" s="45"/>
      <c r="G136" s="45"/>
      <c r="H136" s="45"/>
      <c r="I136" s="45"/>
      <c r="J136" s="47"/>
    </row>
    <row r="137" ht="30">
      <c r="A137" s="36" t="s">
        <v>52</v>
      </c>
      <c r="B137" s="44"/>
      <c r="C137" s="45"/>
      <c r="D137" s="45"/>
      <c r="E137" s="48" t="s">
        <v>197</v>
      </c>
      <c r="F137" s="45"/>
      <c r="G137" s="45"/>
      <c r="H137" s="45"/>
      <c r="I137" s="45"/>
      <c r="J137" s="47"/>
    </row>
    <row r="138" ht="300">
      <c r="A138" s="36" t="s">
        <v>54</v>
      </c>
      <c r="B138" s="44"/>
      <c r="C138" s="45"/>
      <c r="D138" s="45"/>
      <c r="E138" s="38" t="s">
        <v>198</v>
      </c>
      <c r="F138" s="45"/>
      <c r="G138" s="45"/>
      <c r="H138" s="45"/>
      <c r="I138" s="45"/>
      <c r="J138" s="47"/>
    </row>
    <row r="139">
      <c r="A139" s="36" t="s">
        <v>46</v>
      </c>
      <c r="B139" s="36">
        <v>102</v>
      </c>
      <c r="C139" s="37" t="s">
        <v>199</v>
      </c>
      <c r="D139" s="36" t="s">
        <v>200</v>
      </c>
      <c r="E139" s="38" t="s">
        <v>201</v>
      </c>
      <c r="F139" s="39" t="s">
        <v>50</v>
      </c>
      <c r="G139" s="40">
        <v>5.125</v>
      </c>
      <c r="H139" s="41">
        <v>0</v>
      </c>
      <c r="I139" s="42">
        <f>ROUND(G139*H139,P4)</f>
        <v>0</v>
      </c>
      <c r="J139" s="39" t="s">
        <v>85</v>
      </c>
      <c r="O139" s="43">
        <f>I139*0.21</f>
        <v>0</v>
      </c>
      <c r="P139">
        <v>3</v>
      </c>
    </row>
    <row r="140">
      <c r="A140" s="36" t="s">
        <v>51</v>
      </c>
      <c r="B140" s="44"/>
      <c r="C140" s="45"/>
      <c r="D140" s="45"/>
      <c r="E140" s="38" t="s">
        <v>202</v>
      </c>
      <c r="F140" s="45"/>
      <c r="G140" s="45"/>
      <c r="H140" s="45"/>
      <c r="I140" s="45"/>
      <c r="J140" s="47"/>
    </row>
    <row r="141" ht="30">
      <c r="A141" s="36" t="s">
        <v>52</v>
      </c>
      <c r="B141" s="44"/>
      <c r="C141" s="45"/>
      <c r="D141" s="45"/>
      <c r="E141" s="48" t="s">
        <v>203</v>
      </c>
      <c r="F141" s="45"/>
      <c r="G141" s="45"/>
      <c r="H141" s="45"/>
      <c r="I141" s="45"/>
      <c r="J141" s="47"/>
    </row>
    <row r="142" ht="300">
      <c r="A142" s="36" t="s">
        <v>54</v>
      </c>
      <c r="B142" s="44"/>
      <c r="C142" s="45"/>
      <c r="D142" s="45"/>
      <c r="E142" s="38" t="s">
        <v>204</v>
      </c>
      <c r="F142" s="45"/>
      <c r="G142" s="45"/>
      <c r="H142" s="45"/>
      <c r="I142" s="45"/>
      <c r="J142" s="47"/>
    </row>
    <row r="143">
      <c r="A143" s="30" t="s">
        <v>43</v>
      </c>
      <c r="B143" s="31"/>
      <c r="C143" s="32" t="s">
        <v>205</v>
      </c>
      <c r="D143" s="33"/>
      <c r="E143" s="30" t="s">
        <v>206</v>
      </c>
      <c r="F143" s="33"/>
      <c r="G143" s="33"/>
      <c r="H143" s="33"/>
      <c r="I143" s="34">
        <f>SUMIFS(I144:I147,A144:A147,"P")</f>
        <v>0</v>
      </c>
      <c r="J143" s="35"/>
    </row>
    <row r="144">
      <c r="A144" s="36" t="s">
        <v>46</v>
      </c>
      <c r="B144" s="36">
        <v>106</v>
      </c>
      <c r="C144" s="37" t="s">
        <v>207</v>
      </c>
      <c r="D144" s="36" t="s">
        <v>46</v>
      </c>
      <c r="E144" s="38" t="s">
        <v>208</v>
      </c>
      <c r="F144" s="39" t="s">
        <v>50</v>
      </c>
      <c r="G144" s="40">
        <v>10.449999999999999</v>
      </c>
      <c r="H144" s="41">
        <v>0</v>
      </c>
      <c r="I144" s="42">
        <f>ROUND(G144*H144,P4)</f>
        <v>0</v>
      </c>
      <c r="J144" s="39" t="s">
        <v>85</v>
      </c>
      <c r="O144" s="43">
        <f>I144*0.21</f>
        <v>0</v>
      </c>
      <c r="P144">
        <v>3</v>
      </c>
    </row>
    <row r="145">
      <c r="A145" s="36" t="s">
        <v>51</v>
      </c>
      <c r="B145" s="44"/>
      <c r="C145" s="45"/>
      <c r="D145" s="45"/>
      <c r="E145" s="46"/>
      <c r="F145" s="45"/>
      <c r="G145" s="45"/>
      <c r="H145" s="45"/>
      <c r="I145" s="45"/>
      <c r="J145" s="47"/>
    </row>
    <row r="146" ht="30">
      <c r="A146" s="36" t="s">
        <v>52</v>
      </c>
      <c r="B146" s="44"/>
      <c r="C146" s="45"/>
      <c r="D146" s="45"/>
      <c r="E146" s="48" t="s">
        <v>209</v>
      </c>
      <c r="F146" s="45"/>
      <c r="G146" s="45"/>
      <c r="H146" s="45"/>
      <c r="I146" s="45"/>
      <c r="J146" s="47"/>
    </row>
    <row r="147" ht="390">
      <c r="A147" s="36" t="s">
        <v>54</v>
      </c>
      <c r="B147" s="44"/>
      <c r="C147" s="45"/>
      <c r="D147" s="45"/>
      <c r="E147" s="38" t="s">
        <v>210</v>
      </c>
      <c r="F147" s="45"/>
      <c r="G147" s="45"/>
      <c r="H147" s="45"/>
      <c r="I147" s="45"/>
      <c r="J147" s="47"/>
    </row>
    <row r="148">
      <c r="A148" s="30" t="s">
        <v>43</v>
      </c>
      <c r="B148" s="31"/>
      <c r="C148" s="32" t="s">
        <v>211</v>
      </c>
      <c r="D148" s="33"/>
      <c r="E148" s="30" t="s">
        <v>212</v>
      </c>
      <c r="F148" s="33"/>
      <c r="G148" s="33"/>
      <c r="H148" s="33"/>
      <c r="I148" s="34">
        <f>SUMIFS(I149:I176,A149:A176,"P")</f>
        <v>0</v>
      </c>
      <c r="J148" s="35"/>
    </row>
    <row r="149">
      <c r="A149" s="36" t="s">
        <v>46</v>
      </c>
      <c r="B149" s="36">
        <v>108</v>
      </c>
      <c r="C149" s="37" t="s">
        <v>213</v>
      </c>
      <c r="D149" s="36" t="s">
        <v>73</v>
      </c>
      <c r="E149" s="38" t="s">
        <v>214</v>
      </c>
      <c r="F149" s="39" t="s">
        <v>84</v>
      </c>
      <c r="G149" s="40">
        <v>406.10000000000002</v>
      </c>
      <c r="H149" s="41">
        <v>0</v>
      </c>
      <c r="I149" s="42">
        <f>ROUND(G149*H149,P4)</f>
        <v>0</v>
      </c>
      <c r="J149" s="39" t="s">
        <v>85</v>
      </c>
      <c r="O149" s="43">
        <f>I149*0.21</f>
        <v>0</v>
      </c>
      <c r="P149">
        <v>3</v>
      </c>
    </row>
    <row r="150">
      <c r="A150" s="36" t="s">
        <v>51</v>
      </c>
      <c r="B150" s="44"/>
      <c r="C150" s="45"/>
      <c r="D150" s="45"/>
      <c r="E150" s="46"/>
      <c r="F150" s="45"/>
      <c r="G150" s="45"/>
      <c r="H150" s="45"/>
      <c r="I150" s="45"/>
      <c r="J150" s="47"/>
    </row>
    <row r="151">
      <c r="A151" s="36" t="s">
        <v>52</v>
      </c>
      <c r="B151" s="44"/>
      <c r="C151" s="45"/>
      <c r="D151" s="45"/>
      <c r="E151" s="48" t="s">
        <v>215</v>
      </c>
      <c r="F151" s="45"/>
      <c r="G151" s="45"/>
      <c r="H151" s="45"/>
      <c r="I151" s="45"/>
      <c r="J151" s="47"/>
    </row>
    <row r="152">
      <c r="A152" s="36" t="s">
        <v>54</v>
      </c>
      <c r="B152" s="44"/>
      <c r="C152" s="45"/>
      <c r="D152" s="45"/>
      <c r="E152" s="38" t="s">
        <v>216</v>
      </c>
      <c r="F152" s="45"/>
      <c r="G152" s="45"/>
      <c r="H152" s="45"/>
      <c r="I152" s="45"/>
      <c r="J152" s="47"/>
    </row>
    <row r="153">
      <c r="A153" s="36" t="s">
        <v>46</v>
      </c>
      <c r="B153" s="36">
        <v>109</v>
      </c>
      <c r="C153" s="37" t="s">
        <v>217</v>
      </c>
      <c r="D153" s="36"/>
      <c r="E153" s="38" t="s">
        <v>218</v>
      </c>
      <c r="F153" s="39" t="s">
        <v>84</v>
      </c>
      <c r="G153" s="40">
        <v>406.10000000000002</v>
      </c>
      <c r="H153" s="41">
        <v>0</v>
      </c>
      <c r="I153" s="42">
        <f>ROUND(G153*H153,P4)</f>
        <v>0</v>
      </c>
      <c r="J153" s="39" t="s">
        <v>85</v>
      </c>
      <c r="O153" s="43">
        <f>I153*0.21</f>
        <v>0</v>
      </c>
      <c r="P153">
        <v>3</v>
      </c>
    </row>
    <row r="154">
      <c r="A154" s="36" t="s">
        <v>51</v>
      </c>
      <c r="B154" s="44"/>
      <c r="C154" s="45"/>
      <c r="D154" s="45"/>
      <c r="E154" s="46"/>
      <c r="F154" s="45"/>
      <c r="G154" s="45"/>
      <c r="H154" s="45"/>
      <c r="I154" s="45"/>
      <c r="J154" s="47"/>
    </row>
    <row r="155" ht="30">
      <c r="A155" s="36" t="s">
        <v>52</v>
      </c>
      <c r="B155" s="44"/>
      <c r="C155" s="45"/>
      <c r="D155" s="45"/>
      <c r="E155" s="48" t="s">
        <v>219</v>
      </c>
      <c r="F155" s="45"/>
      <c r="G155" s="45"/>
      <c r="H155" s="45"/>
      <c r="I155" s="45"/>
      <c r="J155" s="47"/>
    </row>
    <row r="156" ht="45">
      <c r="A156" s="36" t="s">
        <v>54</v>
      </c>
      <c r="B156" s="44"/>
      <c r="C156" s="45"/>
      <c r="D156" s="45"/>
      <c r="E156" s="38" t="s">
        <v>220</v>
      </c>
      <c r="F156" s="45"/>
      <c r="G156" s="45"/>
      <c r="H156" s="45"/>
      <c r="I156" s="45"/>
      <c r="J156" s="47"/>
    </row>
    <row r="157">
      <c r="A157" s="36" t="s">
        <v>46</v>
      </c>
      <c r="B157" s="36">
        <v>110</v>
      </c>
      <c r="C157" s="37" t="s">
        <v>221</v>
      </c>
      <c r="D157" s="36" t="s">
        <v>73</v>
      </c>
      <c r="E157" s="38" t="s">
        <v>222</v>
      </c>
      <c r="F157" s="39" t="s">
        <v>84</v>
      </c>
      <c r="G157" s="40">
        <v>406.10000000000002</v>
      </c>
      <c r="H157" s="41">
        <v>0</v>
      </c>
      <c r="I157" s="42">
        <f>ROUND(G157*H157,P4)</f>
        <v>0</v>
      </c>
      <c r="J157" s="39" t="s">
        <v>85</v>
      </c>
      <c r="O157" s="43">
        <f>I157*0.21</f>
        <v>0</v>
      </c>
      <c r="P157">
        <v>3</v>
      </c>
    </row>
    <row r="158">
      <c r="A158" s="36" t="s">
        <v>51</v>
      </c>
      <c r="B158" s="44"/>
      <c r="C158" s="45"/>
      <c r="D158" s="45"/>
      <c r="E158" s="46"/>
      <c r="F158" s="45"/>
      <c r="G158" s="45"/>
      <c r="H158" s="45"/>
      <c r="I158" s="45"/>
      <c r="J158" s="47"/>
    </row>
    <row r="159" ht="30">
      <c r="A159" s="36" t="s">
        <v>52</v>
      </c>
      <c r="B159" s="44"/>
      <c r="C159" s="45"/>
      <c r="D159" s="45"/>
      <c r="E159" s="48" t="s">
        <v>223</v>
      </c>
      <c r="F159" s="45"/>
      <c r="G159" s="45"/>
      <c r="H159" s="45"/>
      <c r="I159" s="45"/>
      <c r="J159" s="47"/>
    </row>
    <row r="160" ht="30">
      <c r="A160" s="36" t="s">
        <v>54</v>
      </c>
      <c r="B160" s="44"/>
      <c r="C160" s="45"/>
      <c r="D160" s="45"/>
      <c r="E160" s="38" t="s">
        <v>224</v>
      </c>
      <c r="F160" s="45"/>
      <c r="G160" s="45"/>
      <c r="H160" s="45"/>
      <c r="I160" s="45"/>
      <c r="J160" s="47"/>
    </row>
    <row r="161">
      <c r="A161" s="36" t="s">
        <v>46</v>
      </c>
      <c r="B161" s="36">
        <v>111</v>
      </c>
      <c r="C161" s="37" t="s">
        <v>225</v>
      </c>
      <c r="D161" s="36" t="s">
        <v>73</v>
      </c>
      <c r="E161" s="38" t="s">
        <v>226</v>
      </c>
      <c r="F161" s="39" t="s">
        <v>84</v>
      </c>
      <c r="G161" s="40">
        <v>406.10000000000002</v>
      </c>
      <c r="H161" s="41">
        <v>0</v>
      </c>
      <c r="I161" s="42">
        <f>ROUND(G161*H161,P4)</f>
        <v>0</v>
      </c>
      <c r="J161" s="39" t="s">
        <v>85</v>
      </c>
      <c r="O161" s="43">
        <f>I161*0.21</f>
        <v>0</v>
      </c>
      <c r="P161">
        <v>3</v>
      </c>
    </row>
    <row r="162">
      <c r="A162" s="36" t="s">
        <v>51</v>
      </c>
      <c r="B162" s="44"/>
      <c r="C162" s="45"/>
      <c r="D162" s="45"/>
      <c r="E162" s="46"/>
      <c r="F162" s="45"/>
      <c r="G162" s="45"/>
      <c r="H162" s="45"/>
      <c r="I162" s="45"/>
      <c r="J162" s="47"/>
    </row>
    <row r="163">
      <c r="A163" s="36" t="s">
        <v>52</v>
      </c>
      <c r="B163" s="44"/>
      <c r="C163" s="45"/>
      <c r="D163" s="45"/>
      <c r="E163" s="48" t="s">
        <v>215</v>
      </c>
      <c r="F163" s="45"/>
      <c r="G163" s="45"/>
      <c r="H163" s="45"/>
      <c r="I163" s="45"/>
      <c r="J163" s="47"/>
    </row>
    <row r="164" ht="45">
      <c r="A164" s="36" t="s">
        <v>54</v>
      </c>
      <c r="B164" s="44"/>
      <c r="C164" s="45"/>
      <c r="D164" s="45"/>
      <c r="E164" s="38" t="s">
        <v>227</v>
      </c>
      <c r="F164" s="45"/>
      <c r="G164" s="45"/>
      <c r="H164" s="45"/>
      <c r="I164" s="45"/>
      <c r="J164" s="47"/>
    </row>
    <row r="165">
      <c r="A165" s="36" t="s">
        <v>46</v>
      </c>
      <c r="B165" s="36">
        <v>112</v>
      </c>
      <c r="C165" s="37" t="s">
        <v>228</v>
      </c>
      <c r="D165" s="36" t="s">
        <v>73</v>
      </c>
      <c r="E165" s="38" t="s">
        <v>229</v>
      </c>
      <c r="F165" s="39" t="s">
        <v>84</v>
      </c>
      <c r="G165" s="40">
        <v>406.10000000000002</v>
      </c>
      <c r="H165" s="41">
        <v>0</v>
      </c>
      <c r="I165" s="42">
        <f>ROUND(G165*H165,P4)</f>
        <v>0</v>
      </c>
      <c r="J165" s="39" t="s">
        <v>85</v>
      </c>
      <c r="O165" s="43">
        <f>I165*0.21</f>
        <v>0</v>
      </c>
      <c r="P165">
        <v>3</v>
      </c>
    </row>
    <row r="166">
      <c r="A166" s="36" t="s">
        <v>51</v>
      </c>
      <c r="B166" s="44"/>
      <c r="C166" s="45"/>
      <c r="D166" s="45"/>
      <c r="E166" s="46"/>
      <c r="F166" s="45"/>
      <c r="G166" s="45"/>
      <c r="H166" s="45"/>
      <c r="I166" s="45"/>
      <c r="J166" s="47"/>
    </row>
    <row r="167">
      <c r="A167" s="36" t="s">
        <v>52</v>
      </c>
      <c r="B167" s="44"/>
      <c r="C167" s="45"/>
      <c r="D167" s="45"/>
      <c r="E167" s="48" t="s">
        <v>215</v>
      </c>
      <c r="F167" s="45"/>
      <c r="G167" s="45"/>
      <c r="H167" s="45"/>
      <c r="I167" s="45"/>
      <c r="J167" s="47"/>
    </row>
    <row r="168" ht="60">
      <c r="A168" s="36" t="s">
        <v>54</v>
      </c>
      <c r="B168" s="44"/>
      <c r="C168" s="45"/>
      <c r="D168" s="45"/>
      <c r="E168" s="38" t="s">
        <v>230</v>
      </c>
      <c r="F168" s="45"/>
      <c r="G168" s="45"/>
      <c r="H168" s="45"/>
      <c r="I168" s="45"/>
      <c r="J168" s="47"/>
    </row>
    <row r="169">
      <c r="A169" s="36" t="s">
        <v>46</v>
      </c>
      <c r="B169" s="36">
        <v>113</v>
      </c>
      <c r="C169" s="37" t="s">
        <v>231</v>
      </c>
      <c r="D169" s="36" t="s">
        <v>73</v>
      </c>
      <c r="E169" s="38" t="s">
        <v>232</v>
      </c>
      <c r="F169" s="39" t="s">
        <v>84</v>
      </c>
      <c r="G169" s="40">
        <v>406.10000000000002</v>
      </c>
      <c r="H169" s="41">
        <v>0</v>
      </c>
      <c r="I169" s="42">
        <f>ROUND(G169*H169,P4)</f>
        <v>0</v>
      </c>
      <c r="J169" s="39" t="s">
        <v>85</v>
      </c>
      <c r="O169" s="43">
        <f>I169*0.21</f>
        <v>0</v>
      </c>
      <c r="P169">
        <v>3</v>
      </c>
    </row>
    <row r="170">
      <c r="A170" s="36" t="s">
        <v>51</v>
      </c>
      <c r="B170" s="44"/>
      <c r="C170" s="45"/>
      <c r="D170" s="45"/>
      <c r="E170" s="46"/>
      <c r="F170" s="45"/>
      <c r="G170" s="45"/>
      <c r="H170" s="45"/>
      <c r="I170" s="45"/>
      <c r="J170" s="47"/>
    </row>
    <row r="171">
      <c r="A171" s="36" t="s">
        <v>52</v>
      </c>
      <c r="B171" s="44"/>
      <c r="C171" s="45"/>
      <c r="D171" s="45"/>
      <c r="E171" s="48" t="s">
        <v>215</v>
      </c>
      <c r="F171" s="45"/>
      <c r="G171" s="45"/>
      <c r="H171" s="45"/>
      <c r="I171" s="45"/>
      <c r="J171" s="47"/>
    </row>
    <row r="172" ht="45">
      <c r="A172" s="36" t="s">
        <v>54</v>
      </c>
      <c r="B172" s="44"/>
      <c r="C172" s="45"/>
      <c r="D172" s="45"/>
      <c r="E172" s="38" t="s">
        <v>233</v>
      </c>
      <c r="F172" s="45"/>
      <c r="G172" s="45"/>
      <c r="H172" s="45"/>
      <c r="I172" s="45"/>
      <c r="J172" s="47"/>
    </row>
    <row r="173">
      <c r="A173" s="36" t="s">
        <v>46</v>
      </c>
      <c r="B173" s="36">
        <v>114</v>
      </c>
      <c r="C173" s="37" t="s">
        <v>234</v>
      </c>
      <c r="D173" s="36" t="s">
        <v>73</v>
      </c>
      <c r="E173" s="38" t="s">
        <v>235</v>
      </c>
      <c r="F173" s="39" t="s">
        <v>50</v>
      </c>
      <c r="G173" s="40">
        <v>32.488</v>
      </c>
      <c r="H173" s="41">
        <v>0</v>
      </c>
      <c r="I173" s="42">
        <f>ROUND(G173*H173,P4)</f>
        <v>0</v>
      </c>
      <c r="J173" s="39" t="s">
        <v>85</v>
      </c>
      <c r="O173" s="43">
        <f>I173*0.21</f>
        <v>0</v>
      </c>
      <c r="P173">
        <v>3</v>
      </c>
    </row>
    <row r="174">
      <c r="A174" s="36" t="s">
        <v>51</v>
      </c>
      <c r="B174" s="44"/>
      <c r="C174" s="45"/>
      <c r="D174" s="45"/>
      <c r="E174" s="38" t="s">
        <v>236</v>
      </c>
      <c r="F174" s="45"/>
      <c r="G174" s="45"/>
      <c r="H174" s="45"/>
      <c r="I174" s="45"/>
      <c r="J174" s="47"/>
    </row>
    <row r="175">
      <c r="A175" s="36" t="s">
        <v>52</v>
      </c>
      <c r="B175" s="44"/>
      <c r="C175" s="45"/>
      <c r="D175" s="45"/>
      <c r="E175" s="48" t="s">
        <v>237</v>
      </c>
      <c r="F175" s="45"/>
      <c r="G175" s="45"/>
      <c r="H175" s="45"/>
      <c r="I175" s="45"/>
      <c r="J175" s="47"/>
    </row>
    <row r="176" ht="45">
      <c r="A176" s="36" t="s">
        <v>54</v>
      </c>
      <c r="B176" s="44"/>
      <c r="C176" s="45"/>
      <c r="D176" s="45"/>
      <c r="E176" s="38" t="s">
        <v>238</v>
      </c>
      <c r="F176" s="45"/>
      <c r="G176" s="45"/>
      <c r="H176" s="45"/>
      <c r="I176" s="45"/>
      <c r="J176" s="47"/>
    </row>
    <row r="177">
      <c r="A177" s="30" t="s">
        <v>43</v>
      </c>
      <c r="B177" s="31"/>
      <c r="C177" s="32" t="s">
        <v>239</v>
      </c>
      <c r="D177" s="33"/>
      <c r="E177" s="30" t="s">
        <v>240</v>
      </c>
      <c r="F177" s="33"/>
      <c r="G177" s="33"/>
      <c r="H177" s="33"/>
      <c r="I177" s="34">
        <f>SUMIFS(I178:I181,A178:A181,"P")</f>
        <v>0</v>
      </c>
      <c r="J177" s="35"/>
    </row>
    <row r="178">
      <c r="A178" s="36" t="s">
        <v>46</v>
      </c>
      <c r="B178" s="36">
        <v>115</v>
      </c>
      <c r="C178" s="37" t="s">
        <v>241</v>
      </c>
      <c r="D178" s="36" t="s">
        <v>73</v>
      </c>
      <c r="E178" s="38" t="s">
        <v>242</v>
      </c>
      <c r="F178" s="39" t="s">
        <v>84</v>
      </c>
      <c r="G178" s="40">
        <v>868.62</v>
      </c>
      <c r="H178" s="41">
        <v>0</v>
      </c>
      <c r="I178" s="42">
        <f>ROUND(G178*H178,P4)</f>
        <v>0</v>
      </c>
      <c r="J178" s="39" t="s">
        <v>85</v>
      </c>
      <c r="O178" s="43">
        <f>I178*0.21</f>
        <v>0</v>
      </c>
      <c r="P178">
        <v>3</v>
      </c>
    </row>
    <row r="179">
      <c r="A179" s="36" t="s">
        <v>51</v>
      </c>
      <c r="B179" s="44"/>
      <c r="C179" s="45"/>
      <c r="D179" s="45"/>
      <c r="E179" s="46"/>
      <c r="F179" s="45"/>
      <c r="G179" s="45"/>
      <c r="H179" s="45"/>
      <c r="I179" s="45"/>
      <c r="J179" s="47"/>
    </row>
    <row r="180" ht="60">
      <c r="A180" s="36" t="s">
        <v>52</v>
      </c>
      <c r="B180" s="44"/>
      <c r="C180" s="45"/>
      <c r="D180" s="45"/>
      <c r="E180" s="48" t="s">
        <v>243</v>
      </c>
      <c r="F180" s="45"/>
      <c r="G180" s="45"/>
      <c r="H180" s="45"/>
      <c r="I180" s="45"/>
      <c r="J180" s="47"/>
    </row>
    <row r="181" ht="30">
      <c r="A181" s="36" t="s">
        <v>54</v>
      </c>
      <c r="B181" s="44"/>
      <c r="C181" s="45"/>
      <c r="D181" s="45"/>
      <c r="E181" s="38" t="s">
        <v>244</v>
      </c>
      <c r="F181" s="45"/>
      <c r="G181" s="45"/>
      <c r="H181" s="45"/>
      <c r="I181" s="45"/>
      <c r="J181" s="47"/>
    </row>
    <row r="182">
      <c r="A182" s="30" t="s">
        <v>43</v>
      </c>
      <c r="B182" s="31"/>
      <c r="C182" s="32" t="s">
        <v>245</v>
      </c>
      <c r="D182" s="33"/>
      <c r="E182" s="30" t="s">
        <v>246</v>
      </c>
      <c r="F182" s="33"/>
      <c r="G182" s="33"/>
      <c r="H182" s="33"/>
      <c r="I182" s="34">
        <f>SUMIFS(I183:I190,A183:A190,"P")</f>
        <v>0</v>
      </c>
      <c r="J182" s="35"/>
    </row>
    <row r="183">
      <c r="A183" s="36" t="s">
        <v>46</v>
      </c>
      <c r="B183" s="36">
        <v>118</v>
      </c>
      <c r="C183" s="37" t="s">
        <v>247</v>
      </c>
      <c r="D183" s="36" t="s">
        <v>73</v>
      </c>
      <c r="E183" s="38" t="s">
        <v>248</v>
      </c>
      <c r="F183" s="39" t="s">
        <v>84</v>
      </c>
      <c r="G183" s="40">
        <v>52.5</v>
      </c>
      <c r="H183" s="41">
        <v>0</v>
      </c>
      <c r="I183" s="42">
        <f>ROUND(G183*H183,P4)</f>
        <v>0</v>
      </c>
      <c r="J183" s="39" t="s">
        <v>85</v>
      </c>
      <c r="O183" s="43">
        <f>I183*0.21</f>
        <v>0</v>
      </c>
      <c r="P183">
        <v>3</v>
      </c>
    </row>
    <row r="184">
      <c r="A184" s="36" t="s">
        <v>51</v>
      </c>
      <c r="B184" s="44"/>
      <c r="C184" s="45"/>
      <c r="D184" s="45"/>
      <c r="E184" s="46"/>
      <c r="F184" s="45"/>
      <c r="G184" s="45"/>
      <c r="H184" s="45"/>
      <c r="I184" s="45"/>
      <c r="J184" s="47"/>
    </row>
    <row r="185" ht="30">
      <c r="A185" s="36" t="s">
        <v>52</v>
      </c>
      <c r="B185" s="44"/>
      <c r="C185" s="45"/>
      <c r="D185" s="45"/>
      <c r="E185" s="48" t="s">
        <v>249</v>
      </c>
      <c r="F185" s="45"/>
      <c r="G185" s="45"/>
      <c r="H185" s="45"/>
      <c r="I185" s="45"/>
      <c r="J185" s="47"/>
    </row>
    <row r="186" ht="45">
      <c r="A186" s="36" t="s">
        <v>54</v>
      </c>
      <c r="B186" s="44"/>
      <c r="C186" s="45"/>
      <c r="D186" s="45"/>
      <c r="E186" s="38" t="s">
        <v>238</v>
      </c>
      <c r="F186" s="45"/>
      <c r="G186" s="45"/>
      <c r="H186" s="45"/>
      <c r="I186" s="45"/>
      <c r="J186" s="47"/>
    </row>
    <row r="187" ht="30">
      <c r="A187" s="36" t="s">
        <v>46</v>
      </c>
      <c r="B187" s="36">
        <v>121</v>
      </c>
      <c r="C187" s="37" t="s">
        <v>250</v>
      </c>
      <c r="D187" s="36" t="s">
        <v>73</v>
      </c>
      <c r="E187" s="38" t="s">
        <v>251</v>
      </c>
      <c r="F187" s="39" t="s">
        <v>105</v>
      </c>
      <c r="G187" s="40">
        <v>2</v>
      </c>
      <c r="H187" s="41">
        <v>0</v>
      </c>
      <c r="I187" s="42">
        <f>ROUND(G187*H187,P4)</f>
        <v>0</v>
      </c>
      <c r="J187" s="39" t="s">
        <v>85</v>
      </c>
      <c r="O187" s="43">
        <f>I187*0.21</f>
        <v>0</v>
      </c>
      <c r="P187">
        <v>3</v>
      </c>
    </row>
    <row r="188">
      <c r="A188" s="36" t="s">
        <v>51</v>
      </c>
      <c r="B188" s="44"/>
      <c r="C188" s="45"/>
      <c r="D188" s="45"/>
      <c r="E188" s="46" t="s">
        <v>73</v>
      </c>
      <c r="F188" s="45"/>
      <c r="G188" s="45"/>
      <c r="H188" s="45"/>
      <c r="I188" s="45"/>
      <c r="J188" s="47"/>
    </row>
    <row r="189" ht="30">
      <c r="A189" s="36" t="s">
        <v>52</v>
      </c>
      <c r="B189" s="44"/>
      <c r="C189" s="45"/>
      <c r="D189" s="45"/>
      <c r="E189" s="48" t="s">
        <v>252</v>
      </c>
      <c r="F189" s="45"/>
      <c r="G189" s="45"/>
      <c r="H189" s="45"/>
      <c r="I189" s="45"/>
      <c r="J189" s="47"/>
    </row>
    <row r="190" ht="135">
      <c r="A190" s="36" t="s">
        <v>54</v>
      </c>
      <c r="B190" s="44"/>
      <c r="C190" s="45"/>
      <c r="D190" s="45"/>
      <c r="E190" s="38" t="s">
        <v>253</v>
      </c>
      <c r="F190" s="45"/>
      <c r="G190" s="45"/>
      <c r="H190" s="45"/>
      <c r="I190" s="45"/>
      <c r="J190" s="47"/>
    </row>
    <row r="191">
      <c r="A191" s="30" t="s">
        <v>43</v>
      </c>
      <c r="B191" s="31"/>
      <c r="C191" s="32" t="s">
        <v>254</v>
      </c>
      <c r="D191" s="33"/>
      <c r="E191" s="30" t="s">
        <v>255</v>
      </c>
      <c r="F191" s="33"/>
      <c r="G191" s="33"/>
      <c r="H191" s="33"/>
      <c r="I191" s="34">
        <f>SUMIFS(I192:I195,A192:A195,"P")</f>
        <v>0</v>
      </c>
      <c r="J191" s="35"/>
    </row>
    <row r="192">
      <c r="A192" s="36" t="s">
        <v>46</v>
      </c>
      <c r="B192" s="36">
        <v>123</v>
      </c>
      <c r="C192" s="37" t="s">
        <v>256</v>
      </c>
      <c r="D192" s="36"/>
      <c r="E192" s="38" t="s">
        <v>257</v>
      </c>
      <c r="F192" s="39" t="s">
        <v>129</v>
      </c>
      <c r="G192" s="40">
        <v>85</v>
      </c>
      <c r="H192" s="41">
        <v>0</v>
      </c>
      <c r="I192" s="42">
        <f>ROUND(G192*H192,P4)</f>
        <v>0</v>
      </c>
      <c r="J192" s="39" t="s">
        <v>85</v>
      </c>
      <c r="O192" s="43">
        <f>I192*0.21</f>
        <v>0</v>
      </c>
      <c r="P192">
        <v>3</v>
      </c>
    </row>
    <row r="193">
      <c r="A193" s="36" t="s">
        <v>51</v>
      </c>
      <c r="B193" s="44"/>
      <c r="C193" s="45"/>
      <c r="D193" s="45"/>
      <c r="E193" s="46"/>
      <c r="F193" s="45"/>
      <c r="G193" s="45"/>
      <c r="H193" s="45"/>
      <c r="I193" s="45"/>
      <c r="J193" s="47"/>
    </row>
    <row r="194" ht="45">
      <c r="A194" s="36" t="s">
        <v>52</v>
      </c>
      <c r="B194" s="44"/>
      <c r="C194" s="45"/>
      <c r="D194" s="45"/>
      <c r="E194" s="48" t="s">
        <v>258</v>
      </c>
      <c r="F194" s="45"/>
      <c r="G194" s="45"/>
      <c r="H194" s="45"/>
      <c r="I194" s="45"/>
      <c r="J194" s="47"/>
    </row>
    <row r="195" ht="195">
      <c r="A195" s="36" t="s">
        <v>54</v>
      </c>
      <c r="B195" s="44"/>
      <c r="C195" s="45"/>
      <c r="D195" s="45"/>
      <c r="E195" s="38" t="s">
        <v>259</v>
      </c>
      <c r="F195" s="45"/>
      <c r="G195" s="45"/>
      <c r="H195" s="45"/>
      <c r="I195" s="45"/>
      <c r="J195" s="47"/>
    </row>
    <row r="196">
      <c r="A196" s="30" t="s">
        <v>43</v>
      </c>
      <c r="B196" s="31"/>
      <c r="C196" s="32" t="s">
        <v>260</v>
      </c>
      <c r="D196" s="33"/>
      <c r="E196" s="30" t="s">
        <v>261</v>
      </c>
      <c r="F196" s="33"/>
      <c r="G196" s="33"/>
      <c r="H196" s="33"/>
      <c r="I196" s="34">
        <f>SUMIFS(I197:I208,A197:A208,"P")</f>
        <v>0</v>
      </c>
      <c r="J196" s="35"/>
    </row>
    <row r="197">
      <c r="A197" s="36" t="s">
        <v>46</v>
      </c>
      <c r="B197" s="36">
        <v>125</v>
      </c>
      <c r="C197" s="37" t="s">
        <v>262</v>
      </c>
      <c r="D197" s="36" t="s">
        <v>73</v>
      </c>
      <c r="E197" s="38" t="s">
        <v>263</v>
      </c>
      <c r="F197" s="39" t="s">
        <v>50</v>
      </c>
      <c r="G197" s="40">
        <v>381.31999999999999</v>
      </c>
      <c r="H197" s="41">
        <v>0</v>
      </c>
      <c r="I197" s="42">
        <f>ROUND(G197*H197,P4)</f>
        <v>0</v>
      </c>
      <c r="J197" s="39" t="s">
        <v>85</v>
      </c>
      <c r="O197" s="43">
        <f>I197*0.21</f>
        <v>0</v>
      </c>
      <c r="P197">
        <v>3</v>
      </c>
    </row>
    <row r="198">
      <c r="A198" s="36" t="s">
        <v>51</v>
      </c>
      <c r="B198" s="44"/>
      <c r="C198" s="45"/>
      <c r="D198" s="45"/>
      <c r="E198" s="46"/>
      <c r="F198" s="45"/>
      <c r="G198" s="45"/>
      <c r="H198" s="45"/>
      <c r="I198" s="45"/>
      <c r="J198" s="47"/>
    </row>
    <row r="199" ht="45">
      <c r="A199" s="36" t="s">
        <v>52</v>
      </c>
      <c r="B199" s="44"/>
      <c r="C199" s="45"/>
      <c r="D199" s="45"/>
      <c r="E199" s="48" t="s">
        <v>264</v>
      </c>
      <c r="F199" s="45"/>
      <c r="G199" s="45"/>
      <c r="H199" s="45"/>
      <c r="I199" s="45"/>
      <c r="J199" s="47"/>
    </row>
    <row r="200" ht="60">
      <c r="A200" s="36" t="s">
        <v>54</v>
      </c>
      <c r="B200" s="44"/>
      <c r="C200" s="45"/>
      <c r="D200" s="45"/>
      <c r="E200" s="38" t="s">
        <v>265</v>
      </c>
      <c r="F200" s="45"/>
      <c r="G200" s="45"/>
      <c r="H200" s="45"/>
      <c r="I200" s="45"/>
      <c r="J200" s="47"/>
    </row>
    <row r="201">
      <c r="A201" s="36" t="s">
        <v>46</v>
      </c>
      <c r="B201" s="36">
        <v>127</v>
      </c>
      <c r="C201" s="37" t="s">
        <v>266</v>
      </c>
      <c r="D201" s="36" t="s">
        <v>267</v>
      </c>
      <c r="E201" s="38" t="s">
        <v>268</v>
      </c>
      <c r="F201" s="39" t="s">
        <v>84</v>
      </c>
      <c r="G201" s="40">
        <v>840.01800000000003</v>
      </c>
      <c r="H201" s="41">
        <v>0</v>
      </c>
      <c r="I201" s="42">
        <f>ROUND(G201*H201,P4)</f>
        <v>0</v>
      </c>
      <c r="J201" s="39" t="s">
        <v>85</v>
      </c>
      <c r="O201" s="43">
        <f>I201*0.21</f>
        <v>0</v>
      </c>
      <c r="P201">
        <v>3</v>
      </c>
    </row>
    <row r="202" ht="30">
      <c r="A202" s="36" t="s">
        <v>51</v>
      </c>
      <c r="B202" s="44"/>
      <c r="C202" s="45"/>
      <c r="D202" s="45"/>
      <c r="E202" s="38" t="s">
        <v>269</v>
      </c>
      <c r="F202" s="45"/>
      <c r="G202" s="45"/>
      <c r="H202" s="45"/>
      <c r="I202" s="45"/>
      <c r="J202" s="47"/>
    </row>
    <row r="203" ht="30">
      <c r="A203" s="36" t="s">
        <v>52</v>
      </c>
      <c r="B203" s="44"/>
      <c r="C203" s="45"/>
      <c r="D203" s="45"/>
      <c r="E203" s="48" t="s">
        <v>270</v>
      </c>
      <c r="F203" s="45"/>
      <c r="G203" s="45"/>
      <c r="H203" s="45"/>
      <c r="I203" s="45"/>
      <c r="J203" s="47"/>
    </row>
    <row r="204" ht="120">
      <c r="A204" s="36" t="s">
        <v>54</v>
      </c>
      <c r="B204" s="44"/>
      <c r="C204" s="45"/>
      <c r="D204" s="45"/>
      <c r="E204" s="38" t="s">
        <v>271</v>
      </c>
      <c r="F204" s="45"/>
      <c r="G204" s="45"/>
      <c r="H204" s="45"/>
      <c r="I204" s="45"/>
      <c r="J204" s="47"/>
    </row>
    <row r="205">
      <c r="A205" s="36" t="s">
        <v>46</v>
      </c>
      <c r="B205" s="36">
        <v>539</v>
      </c>
      <c r="C205" s="37" t="s">
        <v>266</v>
      </c>
      <c r="D205" s="36" t="s">
        <v>272</v>
      </c>
      <c r="E205" s="38" t="s">
        <v>273</v>
      </c>
      <c r="F205" s="39" t="s">
        <v>84</v>
      </c>
      <c r="G205" s="40">
        <v>170</v>
      </c>
      <c r="H205" s="41">
        <v>0</v>
      </c>
      <c r="I205" s="42">
        <f>ROUND(G205*H205,P4)</f>
        <v>0</v>
      </c>
      <c r="J205" s="39" t="s">
        <v>85</v>
      </c>
      <c r="O205" s="43">
        <f>I205*0.21</f>
        <v>0</v>
      </c>
      <c r="P205">
        <v>3</v>
      </c>
    </row>
    <row r="206">
      <c r="A206" s="36" t="s">
        <v>51</v>
      </c>
      <c r="B206" s="44"/>
      <c r="C206" s="45"/>
      <c r="D206" s="45"/>
      <c r="E206" s="46" t="s">
        <v>73</v>
      </c>
      <c r="F206" s="45"/>
      <c r="G206" s="45"/>
      <c r="H206" s="45"/>
      <c r="I206" s="45"/>
      <c r="J206" s="47"/>
    </row>
    <row r="207" ht="30">
      <c r="A207" s="36" t="s">
        <v>52</v>
      </c>
      <c r="B207" s="44"/>
      <c r="C207" s="45"/>
      <c r="D207" s="45"/>
      <c r="E207" s="48" t="s">
        <v>274</v>
      </c>
      <c r="F207" s="45"/>
      <c r="G207" s="45"/>
      <c r="H207" s="45"/>
      <c r="I207" s="45"/>
      <c r="J207" s="47"/>
    </row>
    <row r="208" ht="120">
      <c r="A208" s="36" t="s">
        <v>54</v>
      </c>
      <c r="B208" s="44"/>
      <c r="C208" s="45"/>
      <c r="D208" s="45"/>
      <c r="E208" s="38" t="s">
        <v>271</v>
      </c>
      <c r="F208" s="45"/>
      <c r="G208" s="45"/>
      <c r="H208" s="45"/>
      <c r="I208" s="45"/>
      <c r="J208" s="47"/>
    </row>
    <row r="209">
      <c r="A209" s="30" t="s">
        <v>43</v>
      </c>
      <c r="B209" s="31"/>
      <c r="C209" s="32" t="s">
        <v>275</v>
      </c>
      <c r="D209" s="33"/>
      <c r="E209" s="30" t="s">
        <v>276</v>
      </c>
      <c r="F209" s="33"/>
      <c r="G209" s="33"/>
      <c r="H209" s="33"/>
      <c r="I209" s="34">
        <f>SUMIFS(I210:I217,A210:A217,"P")</f>
        <v>0</v>
      </c>
      <c r="J209" s="35"/>
    </row>
    <row r="210">
      <c r="A210" s="36" t="s">
        <v>46</v>
      </c>
      <c r="B210" s="36">
        <v>151</v>
      </c>
      <c r="C210" s="37" t="s">
        <v>277</v>
      </c>
      <c r="D210" s="36" t="s">
        <v>73</v>
      </c>
      <c r="E210" s="38" t="s">
        <v>278</v>
      </c>
      <c r="F210" s="39" t="s">
        <v>50</v>
      </c>
      <c r="G210" s="40">
        <v>0.40000000000000002</v>
      </c>
      <c r="H210" s="41">
        <v>0</v>
      </c>
      <c r="I210" s="42">
        <f>ROUND(G210*H210,P4)</f>
        <v>0</v>
      </c>
      <c r="J210" s="39" t="s">
        <v>85</v>
      </c>
      <c r="O210" s="43">
        <f>I210*0.21</f>
        <v>0</v>
      </c>
      <c r="P210">
        <v>3</v>
      </c>
    </row>
    <row r="211">
      <c r="A211" s="36" t="s">
        <v>51</v>
      </c>
      <c r="B211" s="44"/>
      <c r="C211" s="45"/>
      <c r="D211" s="45"/>
      <c r="E211" s="38" t="s">
        <v>279</v>
      </c>
      <c r="F211" s="45"/>
      <c r="G211" s="45"/>
      <c r="H211" s="45"/>
      <c r="I211" s="45"/>
      <c r="J211" s="47"/>
    </row>
    <row r="212" ht="30">
      <c r="A212" s="36" t="s">
        <v>52</v>
      </c>
      <c r="B212" s="44"/>
      <c r="C212" s="45"/>
      <c r="D212" s="45"/>
      <c r="E212" s="48" t="s">
        <v>280</v>
      </c>
      <c r="F212" s="45"/>
      <c r="G212" s="45"/>
      <c r="H212" s="45"/>
      <c r="I212" s="45"/>
      <c r="J212" s="47"/>
    </row>
    <row r="213" ht="409.5">
      <c r="A213" s="36" t="s">
        <v>54</v>
      </c>
      <c r="B213" s="44"/>
      <c r="C213" s="45"/>
      <c r="D213" s="45"/>
      <c r="E213" s="38" t="s">
        <v>281</v>
      </c>
      <c r="F213" s="45"/>
      <c r="G213" s="45"/>
      <c r="H213" s="45"/>
      <c r="I213" s="45"/>
      <c r="J213" s="47"/>
    </row>
    <row r="214">
      <c r="A214" s="36" t="s">
        <v>46</v>
      </c>
      <c r="B214" s="36">
        <v>549</v>
      </c>
      <c r="C214" s="37" t="s">
        <v>282</v>
      </c>
      <c r="D214" s="36" t="s">
        <v>73</v>
      </c>
      <c r="E214" s="38" t="s">
        <v>283</v>
      </c>
      <c r="F214" s="39" t="s">
        <v>50</v>
      </c>
      <c r="G214" s="40">
        <v>0.19800000000000001</v>
      </c>
      <c r="H214" s="41">
        <v>0</v>
      </c>
      <c r="I214" s="42">
        <f>ROUND(G214*H214,P4)</f>
        <v>0</v>
      </c>
      <c r="J214" s="39" t="s">
        <v>85</v>
      </c>
      <c r="O214" s="43">
        <f>I214*0.21</f>
        <v>0</v>
      </c>
      <c r="P214">
        <v>3</v>
      </c>
    </row>
    <row r="215">
      <c r="A215" s="36" t="s">
        <v>51</v>
      </c>
      <c r="B215" s="44"/>
      <c r="C215" s="45"/>
      <c r="D215" s="45"/>
      <c r="E215" s="46" t="s">
        <v>73</v>
      </c>
      <c r="F215" s="45"/>
      <c r="G215" s="45"/>
      <c r="H215" s="45"/>
      <c r="I215" s="45"/>
      <c r="J215" s="47"/>
    </row>
    <row r="216" ht="30">
      <c r="A216" s="36" t="s">
        <v>52</v>
      </c>
      <c r="B216" s="44"/>
      <c r="C216" s="45"/>
      <c r="D216" s="45"/>
      <c r="E216" s="48" t="s">
        <v>284</v>
      </c>
      <c r="F216" s="45"/>
      <c r="G216" s="45"/>
      <c r="H216" s="45"/>
      <c r="I216" s="45"/>
      <c r="J216" s="47"/>
    </row>
    <row r="217" ht="409.5">
      <c r="A217" s="36" t="s">
        <v>54</v>
      </c>
      <c r="B217" s="44"/>
      <c r="C217" s="45"/>
      <c r="D217" s="45"/>
      <c r="E217" s="38" t="s">
        <v>281</v>
      </c>
      <c r="F217" s="45"/>
      <c r="G217" s="45"/>
      <c r="H217" s="45"/>
      <c r="I217" s="45"/>
      <c r="J217" s="47"/>
    </row>
    <row r="218">
      <c r="A218" s="30" t="s">
        <v>43</v>
      </c>
      <c r="B218" s="31"/>
      <c r="C218" s="32" t="s">
        <v>285</v>
      </c>
      <c r="D218" s="33"/>
      <c r="E218" s="30" t="s">
        <v>286</v>
      </c>
      <c r="F218" s="33"/>
      <c r="G218" s="33"/>
      <c r="H218" s="33"/>
      <c r="I218" s="34">
        <f>SUMIFS(I219:I222,A219:A222,"P")</f>
        <v>0</v>
      </c>
      <c r="J218" s="35"/>
    </row>
    <row r="219">
      <c r="A219" s="36" t="s">
        <v>46</v>
      </c>
      <c r="B219" s="36">
        <v>160</v>
      </c>
      <c r="C219" s="37" t="s">
        <v>287</v>
      </c>
      <c r="D219" s="36" t="s">
        <v>73</v>
      </c>
      <c r="E219" s="38" t="s">
        <v>288</v>
      </c>
      <c r="F219" s="39" t="s">
        <v>50</v>
      </c>
      <c r="G219" s="40">
        <v>0.40000000000000002</v>
      </c>
      <c r="H219" s="41">
        <v>0</v>
      </c>
      <c r="I219" s="42">
        <f>ROUND(G219*H219,P4)</f>
        <v>0</v>
      </c>
      <c r="J219" s="39" t="s">
        <v>85</v>
      </c>
      <c r="O219" s="43">
        <f>I219*0.21</f>
        <v>0</v>
      </c>
      <c r="P219">
        <v>3</v>
      </c>
    </row>
    <row r="220">
      <c r="A220" s="36" t="s">
        <v>51</v>
      </c>
      <c r="B220" s="44"/>
      <c r="C220" s="45"/>
      <c r="D220" s="45"/>
      <c r="E220" s="46"/>
      <c r="F220" s="45"/>
      <c r="G220" s="45"/>
      <c r="H220" s="45"/>
      <c r="I220" s="45"/>
      <c r="J220" s="47"/>
    </row>
    <row r="221" ht="30">
      <c r="A221" s="36" t="s">
        <v>52</v>
      </c>
      <c r="B221" s="44"/>
      <c r="C221" s="45"/>
      <c r="D221" s="45"/>
      <c r="E221" s="48" t="s">
        <v>289</v>
      </c>
      <c r="F221" s="45"/>
      <c r="G221" s="45"/>
      <c r="H221" s="45"/>
      <c r="I221" s="45"/>
      <c r="J221" s="47"/>
    </row>
    <row r="222" ht="150">
      <c r="A222" s="36" t="s">
        <v>54</v>
      </c>
      <c r="B222" s="44"/>
      <c r="C222" s="45"/>
      <c r="D222" s="45"/>
      <c r="E222" s="38" t="s">
        <v>290</v>
      </c>
      <c r="F222" s="45"/>
      <c r="G222" s="45"/>
      <c r="H222" s="45"/>
      <c r="I222" s="45"/>
      <c r="J222" s="47"/>
    </row>
    <row r="223">
      <c r="A223" s="30" t="s">
        <v>43</v>
      </c>
      <c r="B223" s="31"/>
      <c r="C223" s="32" t="s">
        <v>291</v>
      </c>
      <c r="D223" s="33"/>
      <c r="E223" s="30" t="s">
        <v>292</v>
      </c>
      <c r="F223" s="33"/>
      <c r="G223" s="33"/>
      <c r="H223" s="33"/>
      <c r="I223" s="34">
        <f>SUMIFS(I224:I227,A224:A227,"P")</f>
        <v>0</v>
      </c>
      <c r="J223" s="35"/>
    </row>
    <row r="224">
      <c r="A224" s="36" t="s">
        <v>46</v>
      </c>
      <c r="B224" s="36">
        <v>538</v>
      </c>
      <c r="C224" s="37" t="s">
        <v>293</v>
      </c>
      <c r="D224" s="36" t="s">
        <v>73</v>
      </c>
      <c r="E224" s="38" t="s">
        <v>294</v>
      </c>
      <c r="F224" s="39" t="s">
        <v>50</v>
      </c>
      <c r="G224" s="40">
        <v>69.956000000000003</v>
      </c>
      <c r="H224" s="41">
        <v>0</v>
      </c>
      <c r="I224" s="42">
        <f>ROUND(G224*H224,P4)</f>
        <v>0</v>
      </c>
      <c r="J224" s="39" t="s">
        <v>85</v>
      </c>
      <c r="O224" s="43">
        <f>I224*0.21</f>
        <v>0</v>
      </c>
      <c r="P224">
        <v>3</v>
      </c>
    </row>
    <row r="225">
      <c r="A225" s="36" t="s">
        <v>51</v>
      </c>
      <c r="B225" s="44"/>
      <c r="C225" s="45"/>
      <c r="D225" s="45"/>
      <c r="E225" s="46" t="s">
        <v>73</v>
      </c>
      <c r="F225" s="45"/>
      <c r="G225" s="45"/>
      <c r="H225" s="45"/>
      <c r="I225" s="45"/>
      <c r="J225" s="47"/>
    </row>
    <row r="226" ht="30">
      <c r="A226" s="36" t="s">
        <v>52</v>
      </c>
      <c r="B226" s="44"/>
      <c r="C226" s="45"/>
      <c r="D226" s="45"/>
      <c r="E226" s="48" t="s">
        <v>295</v>
      </c>
      <c r="F226" s="45"/>
      <c r="G226" s="45"/>
      <c r="H226" s="45"/>
      <c r="I226" s="45"/>
      <c r="J226" s="47"/>
    </row>
    <row r="227" ht="150">
      <c r="A227" s="36" t="s">
        <v>54</v>
      </c>
      <c r="B227" s="44"/>
      <c r="C227" s="45"/>
      <c r="D227" s="45"/>
      <c r="E227" s="38" t="s">
        <v>296</v>
      </c>
      <c r="F227" s="45"/>
      <c r="G227" s="45"/>
      <c r="H227" s="45"/>
      <c r="I227" s="45"/>
      <c r="J227" s="47"/>
    </row>
    <row r="228">
      <c r="A228" s="30" t="s">
        <v>43</v>
      </c>
      <c r="B228" s="31"/>
      <c r="C228" s="32" t="s">
        <v>297</v>
      </c>
      <c r="D228" s="33"/>
      <c r="E228" s="30" t="s">
        <v>298</v>
      </c>
      <c r="F228" s="33"/>
      <c r="G228" s="33"/>
      <c r="H228" s="33"/>
      <c r="I228" s="34">
        <f>SUMIFS(I229:I244,A229:A244,"P")</f>
        <v>0</v>
      </c>
      <c r="J228" s="35"/>
    </row>
    <row r="229">
      <c r="A229" s="36" t="s">
        <v>46</v>
      </c>
      <c r="B229" s="36">
        <v>169</v>
      </c>
      <c r="C229" s="37" t="s">
        <v>299</v>
      </c>
      <c r="D229" s="36" t="s">
        <v>73</v>
      </c>
      <c r="E229" s="38" t="s">
        <v>300</v>
      </c>
      <c r="F229" s="39" t="s">
        <v>50</v>
      </c>
      <c r="G229" s="40">
        <v>24.373000000000001</v>
      </c>
      <c r="H229" s="41">
        <v>0</v>
      </c>
      <c r="I229" s="42">
        <f>ROUND(G229*H229,P4)</f>
        <v>0</v>
      </c>
      <c r="J229" s="39" t="s">
        <v>85</v>
      </c>
      <c r="O229" s="43">
        <f>I229*0.21</f>
        <v>0</v>
      </c>
      <c r="P229">
        <v>3</v>
      </c>
    </row>
    <row r="230">
      <c r="A230" s="36" t="s">
        <v>51</v>
      </c>
      <c r="B230" s="44"/>
      <c r="C230" s="45"/>
      <c r="D230" s="45"/>
      <c r="E230" s="46"/>
      <c r="F230" s="45"/>
      <c r="G230" s="45"/>
      <c r="H230" s="45"/>
      <c r="I230" s="45"/>
      <c r="J230" s="47"/>
    </row>
    <row r="231" ht="30">
      <c r="A231" s="36" t="s">
        <v>52</v>
      </c>
      <c r="B231" s="44"/>
      <c r="C231" s="45"/>
      <c r="D231" s="45"/>
      <c r="E231" s="48" t="s">
        <v>301</v>
      </c>
      <c r="F231" s="45"/>
      <c r="G231" s="45"/>
      <c r="H231" s="45"/>
      <c r="I231" s="45"/>
      <c r="J231" s="47"/>
    </row>
    <row r="232" ht="60">
      <c r="A232" s="36" t="s">
        <v>54</v>
      </c>
      <c r="B232" s="44"/>
      <c r="C232" s="45"/>
      <c r="D232" s="45"/>
      <c r="E232" s="38" t="s">
        <v>302</v>
      </c>
      <c r="F232" s="45"/>
      <c r="G232" s="45"/>
      <c r="H232" s="45"/>
      <c r="I232" s="45"/>
      <c r="J232" s="47"/>
    </row>
    <row r="233">
      <c r="A233" s="36" t="s">
        <v>46</v>
      </c>
      <c r="B233" s="36">
        <v>172</v>
      </c>
      <c r="C233" s="37" t="s">
        <v>303</v>
      </c>
      <c r="D233" s="36" t="s">
        <v>73</v>
      </c>
      <c r="E233" s="38" t="s">
        <v>304</v>
      </c>
      <c r="F233" s="39" t="s">
        <v>84</v>
      </c>
      <c r="G233" s="40">
        <v>25.780000000000001</v>
      </c>
      <c r="H233" s="41">
        <v>0</v>
      </c>
      <c r="I233" s="42">
        <f>ROUND(G233*H233,P4)</f>
        <v>0</v>
      </c>
      <c r="J233" s="39" t="s">
        <v>85</v>
      </c>
      <c r="O233" s="43">
        <f>I233*0.21</f>
        <v>0</v>
      </c>
      <c r="P233">
        <v>3</v>
      </c>
    </row>
    <row r="234">
      <c r="A234" s="36" t="s">
        <v>51</v>
      </c>
      <c r="B234" s="44"/>
      <c r="C234" s="45"/>
      <c r="D234" s="45"/>
      <c r="E234" s="38" t="s">
        <v>305</v>
      </c>
      <c r="F234" s="45"/>
      <c r="G234" s="45"/>
      <c r="H234" s="45"/>
      <c r="I234" s="45"/>
      <c r="J234" s="47"/>
    </row>
    <row r="235" ht="30">
      <c r="A235" s="36" t="s">
        <v>52</v>
      </c>
      <c r="B235" s="44"/>
      <c r="C235" s="45"/>
      <c r="D235" s="45"/>
      <c r="E235" s="48" t="s">
        <v>306</v>
      </c>
      <c r="F235" s="45"/>
      <c r="G235" s="45"/>
      <c r="H235" s="45"/>
      <c r="I235" s="45"/>
      <c r="J235" s="47"/>
    </row>
    <row r="236" ht="60">
      <c r="A236" s="36" t="s">
        <v>54</v>
      </c>
      <c r="B236" s="44"/>
      <c r="C236" s="45"/>
      <c r="D236" s="45"/>
      <c r="E236" s="38" t="s">
        <v>302</v>
      </c>
      <c r="F236" s="45"/>
      <c r="G236" s="45"/>
      <c r="H236" s="45"/>
      <c r="I236" s="45"/>
      <c r="J236" s="47"/>
    </row>
    <row r="237">
      <c r="A237" s="36" t="s">
        <v>46</v>
      </c>
      <c r="B237" s="36">
        <v>175</v>
      </c>
      <c r="C237" s="37" t="s">
        <v>307</v>
      </c>
      <c r="D237" s="36"/>
      <c r="E237" s="38" t="s">
        <v>308</v>
      </c>
      <c r="F237" s="39" t="s">
        <v>84</v>
      </c>
      <c r="G237" s="40">
        <v>538.12</v>
      </c>
      <c r="H237" s="41">
        <v>0</v>
      </c>
      <c r="I237" s="42">
        <f>ROUND(G237*H237,P4)</f>
        <v>0</v>
      </c>
      <c r="J237" s="39" t="s">
        <v>85</v>
      </c>
      <c r="O237" s="43">
        <f>I237*0.21</f>
        <v>0</v>
      </c>
      <c r="P237">
        <v>3</v>
      </c>
    </row>
    <row r="238">
      <c r="A238" s="36" t="s">
        <v>51</v>
      </c>
      <c r="B238" s="44"/>
      <c r="C238" s="45"/>
      <c r="D238" s="45"/>
      <c r="E238" s="46"/>
      <c r="F238" s="45"/>
      <c r="G238" s="45"/>
      <c r="H238" s="45"/>
      <c r="I238" s="45"/>
      <c r="J238" s="47"/>
    </row>
    <row r="239" ht="30">
      <c r="A239" s="36" t="s">
        <v>52</v>
      </c>
      <c r="B239" s="44"/>
      <c r="C239" s="45"/>
      <c r="D239" s="45"/>
      <c r="E239" s="48" t="s">
        <v>309</v>
      </c>
      <c r="F239" s="45"/>
      <c r="G239" s="45"/>
      <c r="H239" s="45"/>
      <c r="I239" s="45"/>
      <c r="J239" s="47"/>
    </row>
    <row r="240" ht="60">
      <c r="A240" s="36" t="s">
        <v>54</v>
      </c>
      <c r="B240" s="44"/>
      <c r="C240" s="45"/>
      <c r="D240" s="45"/>
      <c r="E240" s="38" t="s">
        <v>302</v>
      </c>
      <c r="F240" s="45"/>
      <c r="G240" s="45"/>
      <c r="H240" s="45"/>
      <c r="I240" s="45"/>
      <c r="J240" s="47"/>
    </row>
    <row r="241">
      <c r="A241" s="36" t="s">
        <v>46</v>
      </c>
      <c r="B241" s="36">
        <v>176</v>
      </c>
      <c r="C241" s="37" t="s">
        <v>310</v>
      </c>
      <c r="D241" s="36" t="s">
        <v>73</v>
      </c>
      <c r="E241" s="38" t="s">
        <v>311</v>
      </c>
      <c r="F241" s="39" t="s">
        <v>84</v>
      </c>
      <c r="G241" s="40">
        <v>44.189999999999998</v>
      </c>
      <c r="H241" s="41">
        <v>0</v>
      </c>
      <c r="I241" s="42">
        <f>ROUND(G241*H241,P4)</f>
        <v>0</v>
      </c>
      <c r="J241" s="39" t="s">
        <v>85</v>
      </c>
      <c r="O241" s="43">
        <f>I241*0.21</f>
        <v>0</v>
      </c>
      <c r="P241">
        <v>3</v>
      </c>
    </row>
    <row r="242">
      <c r="A242" s="36" t="s">
        <v>51</v>
      </c>
      <c r="B242" s="44"/>
      <c r="C242" s="45"/>
      <c r="D242" s="45"/>
      <c r="E242" s="46"/>
      <c r="F242" s="45"/>
      <c r="G242" s="45"/>
      <c r="H242" s="45"/>
      <c r="I242" s="45"/>
      <c r="J242" s="47"/>
    </row>
    <row r="243" ht="30">
      <c r="A243" s="36" t="s">
        <v>52</v>
      </c>
      <c r="B243" s="44"/>
      <c r="C243" s="45"/>
      <c r="D243" s="45"/>
      <c r="E243" s="48" t="s">
        <v>312</v>
      </c>
      <c r="F243" s="45"/>
      <c r="G243" s="45"/>
      <c r="H243" s="45"/>
      <c r="I243" s="45"/>
      <c r="J243" s="47"/>
    </row>
    <row r="244" ht="60">
      <c r="A244" s="36" t="s">
        <v>54</v>
      </c>
      <c r="B244" s="44"/>
      <c r="C244" s="45"/>
      <c r="D244" s="45"/>
      <c r="E244" s="38" t="s">
        <v>302</v>
      </c>
      <c r="F244" s="45"/>
      <c r="G244" s="45"/>
      <c r="H244" s="45"/>
      <c r="I244" s="45"/>
      <c r="J244" s="47"/>
    </row>
    <row r="245">
      <c r="A245" s="30" t="s">
        <v>43</v>
      </c>
      <c r="B245" s="31"/>
      <c r="C245" s="32" t="s">
        <v>313</v>
      </c>
      <c r="D245" s="33"/>
      <c r="E245" s="30" t="s">
        <v>314</v>
      </c>
      <c r="F245" s="33"/>
      <c r="G245" s="33"/>
      <c r="H245" s="33"/>
      <c r="I245" s="34">
        <f>SUMIFS(I246:I253,A246:A253,"P")</f>
        <v>0</v>
      </c>
      <c r="J245" s="35"/>
    </row>
    <row r="246">
      <c r="A246" s="36" t="s">
        <v>46</v>
      </c>
      <c r="B246" s="36">
        <v>187</v>
      </c>
      <c r="C246" s="37" t="s">
        <v>315</v>
      </c>
      <c r="D246" s="36" t="s">
        <v>73</v>
      </c>
      <c r="E246" s="38" t="s">
        <v>316</v>
      </c>
      <c r="F246" s="39" t="s">
        <v>84</v>
      </c>
      <c r="G246" s="40">
        <v>568.61000000000001</v>
      </c>
      <c r="H246" s="41">
        <v>0</v>
      </c>
      <c r="I246" s="42">
        <f>ROUND(G246*H246,P4)</f>
        <v>0</v>
      </c>
      <c r="J246" s="39" t="s">
        <v>85</v>
      </c>
      <c r="O246" s="43">
        <f>I246*0.21</f>
        <v>0</v>
      </c>
      <c r="P246">
        <v>3</v>
      </c>
    </row>
    <row r="247">
      <c r="A247" s="36" t="s">
        <v>51</v>
      </c>
      <c r="B247" s="44"/>
      <c r="C247" s="45"/>
      <c r="D247" s="45"/>
      <c r="E247" s="46"/>
      <c r="F247" s="45"/>
      <c r="G247" s="45"/>
      <c r="H247" s="45"/>
      <c r="I247" s="45"/>
      <c r="J247" s="47"/>
    </row>
    <row r="248" ht="30">
      <c r="A248" s="36" t="s">
        <v>52</v>
      </c>
      <c r="B248" s="44"/>
      <c r="C248" s="45"/>
      <c r="D248" s="45"/>
      <c r="E248" s="48" t="s">
        <v>317</v>
      </c>
      <c r="F248" s="45"/>
      <c r="G248" s="45"/>
      <c r="H248" s="45"/>
      <c r="I248" s="45"/>
      <c r="J248" s="47"/>
    </row>
    <row r="249" ht="75">
      <c r="A249" s="36" t="s">
        <v>54</v>
      </c>
      <c r="B249" s="44"/>
      <c r="C249" s="45"/>
      <c r="D249" s="45"/>
      <c r="E249" s="38" t="s">
        <v>318</v>
      </c>
      <c r="F249" s="45"/>
      <c r="G249" s="45"/>
      <c r="H249" s="45"/>
      <c r="I249" s="45"/>
      <c r="J249" s="47"/>
    </row>
    <row r="250">
      <c r="A250" s="36" t="s">
        <v>46</v>
      </c>
      <c r="B250" s="36">
        <v>189</v>
      </c>
      <c r="C250" s="37" t="s">
        <v>319</v>
      </c>
      <c r="D250" s="36" t="s">
        <v>73</v>
      </c>
      <c r="E250" s="38" t="s">
        <v>320</v>
      </c>
      <c r="F250" s="39" t="s">
        <v>84</v>
      </c>
      <c r="G250" s="40">
        <v>595.75999999999999</v>
      </c>
      <c r="H250" s="41">
        <v>0</v>
      </c>
      <c r="I250" s="42">
        <f>ROUND(G250*H250,P4)</f>
        <v>0</v>
      </c>
      <c r="J250" s="39" t="s">
        <v>85</v>
      </c>
      <c r="O250" s="43">
        <f>I250*0.21</f>
        <v>0</v>
      </c>
      <c r="P250">
        <v>3</v>
      </c>
    </row>
    <row r="251">
      <c r="A251" s="36" t="s">
        <v>51</v>
      </c>
      <c r="B251" s="44"/>
      <c r="C251" s="45"/>
      <c r="D251" s="45"/>
      <c r="E251" s="46"/>
      <c r="F251" s="45"/>
      <c r="G251" s="45"/>
      <c r="H251" s="45"/>
      <c r="I251" s="45"/>
      <c r="J251" s="47"/>
    </row>
    <row r="252" ht="30">
      <c r="A252" s="36" t="s">
        <v>52</v>
      </c>
      <c r="B252" s="44"/>
      <c r="C252" s="45"/>
      <c r="D252" s="45"/>
      <c r="E252" s="48" t="s">
        <v>321</v>
      </c>
      <c r="F252" s="45"/>
      <c r="G252" s="45"/>
      <c r="H252" s="45"/>
      <c r="I252" s="45"/>
      <c r="J252" s="47"/>
    </row>
    <row r="253" ht="75">
      <c r="A253" s="36" t="s">
        <v>54</v>
      </c>
      <c r="B253" s="44"/>
      <c r="C253" s="45"/>
      <c r="D253" s="45"/>
      <c r="E253" s="38" t="s">
        <v>318</v>
      </c>
      <c r="F253" s="45"/>
      <c r="G253" s="45"/>
      <c r="H253" s="45"/>
      <c r="I253" s="45"/>
      <c r="J253" s="47"/>
    </row>
    <row r="254">
      <c r="A254" s="30" t="s">
        <v>43</v>
      </c>
      <c r="B254" s="31"/>
      <c r="C254" s="32" t="s">
        <v>322</v>
      </c>
      <c r="D254" s="33"/>
      <c r="E254" s="30" t="s">
        <v>323</v>
      </c>
      <c r="F254" s="33"/>
      <c r="G254" s="33"/>
      <c r="H254" s="33"/>
      <c r="I254" s="34">
        <f>SUMIFS(I255:I262,A255:A262,"P")</f>
        <v>0</v>
      </c>
      <c r="J254" s="35"/>
    </row>
    <row r="255">
      <c r="A255" s="36" t="s">
        <v>46</v>
      </c>
      <c r="B255" s="36">
        <v>192</v>
      </c>
      <c r="C255" s="37" t="s">
        <v>324</v>
      </c>
      <c r="D255" s="36" t="s">
        <v>73</v>
      </c>
      <c r="E255" s="38" t="s">
        <v>325</v>
      </c>
      <c r="F255" s="39" t="s">
        <v>84</v>
      </c>
      <c r="G255" s="40">
        <v>595.75999999999999</v>
      </c>
      <c r="H255" s="41">
        <v>0</v>
      </c>
      <c r="I255" s="42">
        <f>ROUND(G255*H255,P4)</f>
        <v>0</v>
      </c>
      <c r="J255" s="39" t="s">
        <v>85</v>
      </c>
      <c r="O255" s="43">
        <f>I255*0.21</f>
        <v>0</v>
      </c>
      <c r="P255">
        <v>3</v>
      </c>
    </row>
    <row r="256">
      <c r="A256" s="36" t="s">
        <v>51</v>
      </c>
      <c r="B256" s="44"/>
      <c r="C256" s="45"/>
      <c r="D256" s="45"/>
      <c r="E256" s="38" t="s">
        <v>326</v>
      </c>
      <c r="F256" s="45"/>
      <c r="G256" s="45"/>
      <c r="H256" s="45"/>
      <c r="I256" s="45"/>
      <c r="J256" s="47"/>
    </row>
    <row r="257" ht="60">
      <c r="A257" s="36" t="s">
        <v>52</v>
      </c>
      <c r="B257" s="44"/>
      <c r="C257" s="45"/>
      <c r="D257" s="45"/>
      <c r="E257" s="48" t="s">
        <v>327</v>
      </c>
      <c r="F257" s="45"/>
      <c r="G257" s="45"/>
      <c r="H257" s="45"/>
      <c r="I257" s="45"/>
      <c r="J257" s="47"/>
    </row>
    <row r="258" ht="165">
      <c r="A258" s="36" t="s">
        <v>54</v>
      </c>
      <c r="B258" s="44"/>
      <c r="C258" s="45"/>
      <c r="D258" s="45"/>
      <c r="E258" s="38" t="s">
        <v>328</v>
      </c>
      <c r="F258" s="45"/>
      <c r="G258" s="45"/>
      <c r="H258" s="45"/>
      <c r="I258" s="45"/>
      <c r="J258" s="47"/>
    </row>
    <row r="259">
      <c r="A259" s="36" t="s">
        <v>46</v>
      </c>
      <c r="B259" s="36">
        <v>199</v>
      </c>
      <c r="C259" s="37" t="s">
        <v>329</v>
      </c>
      <c r="D259" s="36" t="s">
        <v>73</v>
      </c>
      <c r="E259" s="38" t="s">
        <v>330</v>
      </c>
      <c r="F259" s="39" t="s">
        <v>84</v>
      </c>
      <c r="G259" s="40">
        <v>568.61000000000001</v>
      </c>
      <c r="H259" s="41">
        <v>0</v>
      </c>
      <c r="I259" s="42">
        <f>ROUND(G259*H259,P4)</f>
        <v>0</v>
      </c>
      <c r="J259" s="39" t="s">
        <v>85</v>
      </c>
      <c r="O259" s="43">
        <f>I259*0.21</f>
        <v>0</v>
      </c>
      <c r="P259">
        <v>3</v>
      </c>
    </row>
    <row r="260">
      <c r="A260" s="36" t="s">
        <v>51</v>
      </c>
      <c r="B260" s="44"/>
      <c r="C260" s="45"/>
      <c r="D260" s="45"/>
      <c r="E260" s="38" t="s">
        <v>331</v>
      </c>
      <c r="F260" s="45"/>
      <c r="G260" s="45"/>
      <c r="H260" s="45"/>
      <c r="I260" s="45"/>
      <c r="J260" s="47"/>
    </row>
    <row r="261" ht="60">
      <c r="A261" s="36" t="s">
        <v>52</v>
      </c>
      <c r="B261" s="44"/>
      <c r="C261" s="45"/>
      <c r="D261" s="45"/>
      <c r="E261" s="48" t="s">
        <v>332</v>
      </c>
      <c r="F261" s="45"/>
      <c r="G261" s="45"/>
      <c r="H261" s="45"/>
      <c r="I261" s="45"/>
      <c r="J261" s="47"/>
    </row>
    <row r="262" ht="165">
      <c r="A262" s="36" t="s">
        <v>54</v>
      </c>
      <c r="B262" s="44"/>
      <c r="C262" s="45"/>
      <c r="D262" s="45"/>
      <c r="E262" s="38" t="s">
        <v>328</v>
      </c>
      <c r="F262" s="45"/>
      <c r="G262" s="45"/>
      <c r="H262" s="45"/>
      <c r="I262" s="45"/>
      <c r="J262" s="47"/>
    </row>
    <row r="263">
      <c r="A263" s="30" t="s">
        <v>43</v>
      </c>
      <c r="B263" s="31"/>
      <c r="C263" s="32" t="s">
        <v>333</v>
      </c>
      <c r="D263" s="33"/>
      <c r="E263" s="30" t="s">
        <v>334</v>
      </c>
      <c r="F263" s="33"/>
      <c r="G263" s="33"/>
      <c r="H263" s="33"/>
      <c r="I263" s="34">
        <f>SUMIFS(I264:I275,A264:A275,"P")</f>
        <v>0</v>
      </c>
      <c r="J263" s="35"/>
    </row>
    <row r="264">
      <c r="A264" s="36" t="s">
        <v>46</v>
      </c>
      <c r="B264" s="36">
        <v>218</v>
      </c>
      <c r="C264" s="37" t="s">
        <v>335</v>
      </c>
      <c r="D264" s="36" t="s">
        <v>336</v>
      </c>
      <c r="E264" s="38" t="s">
        <v>337</v>
      </c>
      <c r="F264" s="39" t="s">
        <v>84</v>
      </c>
      <c r="G264" s="40">
        <v>25.18</v>
      </c>
      <c r="H264" s="41">
        <v>0</v>
      </c>
      <c r="I264" s="42">
        <f>ROUND(G264*H264,P4)</f>
        <v>0</v>
      </c>
      <c r="J264" s="39" t="s">
        <v>85</v>
      </c>
      <c r="O264" s="43">
        <f>I264*0.21</f>
        <v>0</v>
      </c>
      <c r="P264">
        <v>3</v>
      </c>
    </row>
    <row r="265" ht="75">
      <c r="A265" s="36" t="s">
        <v>51</v>
      </c>
      <c r="B265" s="44"/>
      <c r="C265" s="45"/>
      <c r="D265" s="45"/>
      <c r="E265" s="38" t="s">
        <v>338</v>
      </c>
      <c r="F265" s="45"/>
      <c r="G265" s="45"/>
      <c r="H265" s="45"/>
      <c r="I265" s="45"/>
      <c r="J265" s="47"/>
    </row>
    <row r="266" ht="30">
      <c r="A266" s="36" t="s">
        <v>52</v>
      </c>
      <c r="B266" s="44"/>
      <c r="C266" s="45"/>
      <c r="D266" s="45"/>
      <c r="E266" s="48" t="s">
        <v>339</v>
      </c>
      <c r="F266" s="45"/>
      <c r="G266" s="45"/>
      <c r="H266" s="45"/>
      <c r="I266" s="45"/>
      <c r="J266" s="47"/>
    </row>
    <row r="267" ht="195">
      <c r="A267" s="36" t="s">
        <v>54</v>
      </c>
      <c r="B267" s="44"/>
      <c r="C267" s="45"/>
      <c r="D267" s="45"/>
      <c r="E267" s="38" t="s">
        <v>340</v>
      </c>
      <c r="F267" s="45"/>
      <c r="G267" s="45"/>
      <c r="H267" s="45"/>
      <c r="I267" s="45"/>
      <c r="J267" s="47"/>
    </row>
    <row r="268">
      <c r="A268" s="36" t="s">
        <v>46</v>
      </c>
      <c r="B268" s="36">
        <v>219</v>
      </c>
      <c r="C268" s="37" t="s">
        <v>341</v>
      </c>
      <c r="D268" s="36" t="s">
        <v>342</v>
      </c>
      <c r="E268" s="38" t="s">
        <v>343</v>
      </c>
      <c r="F268" s="39" t="s">
        <v>84</v>
      </c>
      <c r="G268" s="40">
        <v>40.850000000000001</v>
      </c>
      <c r="H268" s="41">
        <v>0</v>
      </c>
      <c r="I268" s="42">
        <f>ROUND(G268*H268,P4)</f>
        <v>0</v>
      </c>
      <c r="J268" s="39" t="s">
        <v>85</v>
      </c>
      <c r="O268" s="43">
        <f>I268*0.21</f>
        <v>0</v>
      </c>
      <c r="P268">
        <v>3</v>
      </c>
    </row>
    <row r="269" ht="75">
      <c r="A269" s="36" t="s">
        <v>51</v>
      </c>
      <c r="B269" s="44"/>
      <c r="C269" s="45"/>
      <c r="D269" s="45"/>
      <c r="E269" s="38" t="s">
        <v>338</v>
      </c>
      <c r="F269" s="45"/>
      <c r="G269" s="45"/>
      <c r="H269" s="45"/>
      <c r="I269" s="45"/>
      <c r="J269" s="47"/>
    </row>
    <row r="270" ht="30">
      <c r="A270" s="36" t="s">
        <v>52</v>
      </c>
      <c r="B270" s="44"/>
      <c r="C270" s="45"/>
      <c r="D270" s="45"/>
      <c r="E270" s="48" t="s">
        <v>344</v>
      </c>
      <c r="F270" s="45"/>
      <c r="G270" s="45"/>
      <c r="H270" s="45"/>
      <c r="I270" s="45"/>
      <c r="J270" s="47"/>
    </row>
    <row r="271" ht="195">
      <c r="A271" s="36" t="s">
        <v>54</v>
      </c>
      <c r="B271" s="44"/>
      <c r="C271" s="45"/>
      <c r="D271" s="45"/>
      <c r="E271" s="38" t="s">
        <v>340</v>
      </c>
      <c r="F271" s="45"/>
      <c r="G271" s="45"/>
      <c r="H271" s="45"/>
      <c r="I271" s="45"/>
      <c r="J271" s="47"/>
    </row>
    <row r="272" ht="30">
      <c r="A272" s="36" t="s">
        <v>46</v>
      </c>
      <c r="B272" s="36">
        <v>227</v>
      </c>
      <c r="C272" s="37" t="s">
        <v>345</v>
      </c>
      <c r="D272" s="36" t="s">
        <v>346</v>
      </c>
      <c r="E272" s="38" t="s">
        <v>347</v>
      </c>
      <c r="F272" s="39" t="s">
        <v>84</v>
      </c>
      <c r="G272" s="40">
        <v>0.59999999999999998</v>
      </c>
      <c r="H272" s="41">
        <v>0</v>
      </c>
      <c r="I272" s="42">
        <f>ROUND(G272*H272,P4)</f>
        <v>0</v>
      </c>
      <c r="J272" s="39" t="s">
        <v>85</v>
      </c>
      <c r="O272" s="43">
        <f>I272*0.21</f>
        <v>0</v>
      </c>
      <c r="P272">
        <v>3</v>
      </c>
    </row>
    <row r="273" ht="75">
      <c r="A273" s="36" t="s">
        <v>51</v>
      </c>
      <c r="B273" s="44"/>
      <c r="C273" s="45"/>
      <c r="D273" s="45"/>
      <c r="E273" s="38" t="s">
        <v>338</v>
      </c>
      <c r="F273" s="45"/>
      <c r="G273" s="45"/>
      <c r="H273" s="45"/>
      <c r="I273" s="45"/>
      <c r="J273" s="47"/>
    </row>
    <row r="274" ht="30">
      <c r="A274" s="36" t="s">
        <v>52</v>
      </c>
      <c r="B274" s="44"/>
      <c r="C274" s="45"/>
      <c r="D274" s="45"/>
      <c r="E274" s="48" t="s">
        <v>348</v>
      </c>
      <c r="F274" s="45"/>
      <c r="G274" s="45"/>
      <c r="H274" s="45"/>
      <c r="I274" s="45"/>
      <c r="J274" s="47"/>
    </row>
    <row r="275" ht="195">
      <c r="A275" s="36" t="s">
        <v>54</v>
      </c>
      <c r="B275" s="44"/>
      <c r="C275" s="45"/>
      <c r="D275" s="45"/>
      <c r="E275" s="38" t="s">
        <v>340</v>
      </c>
      <c r="F275" s="45"/>
      <c r="G275" s="45"/>
      <c r="H275" s="45"/>
      <c r="I275" s="45"/>
      <c r="J275" s="47"/>
    </row>
    <row r="276">
      <c r="A276" s="30" t="s">
        <v>43</v>
      </c>
      <c r="B276" s="31"/>
      <c r="C276" s="32" t="s">
        <v>349</v>
      </c>
      <c r="D276" s="33"/>
      <c r="E276" s="30" t="s">
        <v>350</v>
      </c>
      <c r="F276" s="33"/>
      <c r="G276" s="33"/>
      <c r="H276" s="33"/>
      <c r="I276" s="34">
        <f>SUMIFS(I277:I280,A277:A280,"P")</f>
        <v>0</v>
      </c>
      <c r="J276" s="35"/>
    </row>
    <row r="277">
      <c r="A277" s="36" t="s">
        <v>46</v>
      </c>
      <c r="B277" s="36">
        <v>239</v>
      </c>
      <c r="C277" s="37" t="s">
        <v>351</v>
      </c>
      <c r="D277" s="36" t="s">
        <v>73</v>
      </c>
      <c r="E277" s="38" t="s">
        <v>352</v>
      </c>
      <c r="F277" s="39" t="s">
        <v>84</v>
      </c>
      <c r="G277" s="40">
        <v>2.8500000000000001</v>
      </c>
      <c r="H277" s="41">
        <v>0</v>
      </c>
      <c r="I277" s="42">
        <f>ROUND(G277*H277,P4)</f>
        <v>0</v>
      </c>
      <c r="J277" s="39" t="s">
        <v>85</v>
      </c>
      <c r="O277" s="43">
        <f>I277*0.21</f>
        <v>0</v>
      </c>
      <c r="P277">
        <v>3</v>
      </c>
    </row>
    <row r="278">
      <c r="A278" s="36" t="s">
        <v>51</v>
      </c>
      <c r="B278" s="44"/>
      <c r="C278" s="45"/>
      <c r="D278" s="45"/>
      <c r="E278" s="38" t="s">
        <v>353</v>
      </c>
      <c r="F278" s="45"/>
      <c r="G278" s="45"/>
      <c r="H278" s="45"/>
      <c r="I278" s="45"/>
      <c r="J278" s="47"/>
    </row>
    <row r="279" ht="30">
      <c r="A279" s="36" t="s">
        <v>52</v>
      </c>
      <c r="B279" s="44"/>
      <c r="C279" s="45"/>
      <c r="D279" s="45"/>
      <c r="E279" s="48" t="s">
        <v>354</v>
      </c>
      <c r="F279" s="45"/>
      <c r="G279" s="45"/>
      <c r="H279" s="45"/>
      <c r="I279" s="45"/>
      <c r="J279" s="47"/>
    </row>
    <row r="280" ht="135">
      <c r="A280" s="36" t="s">
        <v>54</v>
      </c>
      <c r="B280" s="44"/>
      <c r="C280" s="45"/>
      <c r="D280" s="45"/>
      <c r="E280" s="38" t="s">
        <v>355</v>
      </c>
      <c r="F280" s="45"/>
      <c r="G280" s="45"/>
      <c r="H280" s="45"/>
      <c r="I280" s="45"/>
      <c r="J280" s="47"/>
    </row>
    <row r="281">
      <c r="A281" s="30" t="s">
        <v>43</v>
      </c>
      <c r="B281" s="31"/>
      <c r="C281" s="32" t="s">
        <v>356</v>
      </c>
      <c r="D281" s="33"/>
      <c r="E281" s="30" t="s">
        <v>357</v>
      </c>
      <c r="F281" s="33"/>
      <c r="G281" s="33"/>
      <c r="H281" s="33"/>
      <c r="I281" s="34">
        <f>SUMIFS(I282:I289,A282:A289,"P")</f>
        <v>0</v>
      </c>
      <c r="J281" s="35"/>
    </row>
    <row r="282">
      <c r="A282" s="36" t="s">
        <v>46</v>
      </c>
      <c r="B282" s="36">
        <v>543</v>
      </c>
      <c r="C282" s="37" t="s">
        <v>358</v>
      </c>
      <c r="D282" s="36" t="s">
        <v>73</v>
      </c>
      <c r="E282" s="38" t="s">
        <v>359</v>
      </c>
      <c r="F282" s="39" t="s">
        <v>105</v>
      </c>
      <c r="G282" s="40">
        <v>1</v>
      </c>
      <c r="H282" s="41">
        <v>0</v>
      </c>
      <c r="I282" s="42">
        <f>ROUND(G282*H282,P4)</f>
        <v>0</v>
      </c>
      <c r="J282" s="39" t="s">
        <v>85</v>
      </c>
      <c r="O282" s="43">
        <f>I282*0.21</f>
        <v>0</v>
      </c>
      <c r="P282">
        <v>3</v>
      </c>
    </row>
    <row r="283">
      <c r="A283" s="36" t="s">
        <v>51</v>
      </c>
      <c r="B283" s="44"/>
      <c r="C283" s="45"/>
      <c r="D283" s="45"/>
      <c r="E283" s="46" t="s">
        <v>73</v>
      </c>
      <c r="F283" s="45"/>
      <c r="G283" s="45"/>
      <c r="H283" s="45"/>
      <c r="I283" s="45"/>
      <c r="J283" s="47"/>
    </row>
    <row r="284" ht="30">
      <c r="A284" s="36" t="s">
        <v>52</v>
      </c>
      <c r="B284" s="44"/>
      <c r="C284" s="45"/>
      <c r="D284" s="45"/>
      <c r="E284" s="48" t="s">
        <v>360</v>
      </c>
      <c r="F284" s="45"/>
      <c r="G284" s="45"/>
      <c r="H284" s="45"/>
      <c r="I284" s="45"/>
      <c r="J284" s="47"/>
    </row>
    <row r="285" ht="225">
      <c r="A285" s="36" t="s">
        <v>54</v>
      </c>
      <c r="B285" s="44"/>
      <c r="C285" s="45"/>
      <c r="D285" s="45"/>
      <c r="E285" s="38" t="s">
        <v>361</v>
      </c>
      <c r="F285" s="45"/>
      <c r="G285" s="45"/>
      <c r="H285" s="45"/>
      <c r="I285" s="45"/>
      <c r="J285" s="47"/>
    </row>
    <row r="286">
      <c r="A286" s="36" t="s">
        <v>46</v>
      </c>
      <c r="B286" s="36">
        <v>550</v>
      </c>
      <c r="C286" s="37" t="s">
        <v>362</v>
      </c>
      <c r="D286" s="36" t="s">
        <v>73</v>
      </c>
      <c r="E286" s="38" t="s">
        <v>363</v>
      </c>
      <c r="F286" s="39" t="s">
        <v>84</v>
      </c>
      <c r="G286" s="40">
        <v>3.1400000000000001</v>
      </c>
      <c r="H286" s="41">
        <v>0</v>
      </c>
      <c r="I286" s="42">
        <f>ROUND(G286*H286,P4)</f>
        <v>0</v>
      </c>
      <c r="J286" s="39" t="s">
        <v>85</v>
      </c>
      <c r="O286" s="43">
        <f>I286*0.21</f>
        <v>0</v>
      </c>
      <c r="P286">
        <v>3</v>
      </c>
    </row>
    <row r="287">
      <c r="A287" s="36" t="s">
        <v>51</v>
      </c>
      <c r="B287" s="44"/>
      <c r="C287" s="45"/>
      <c r="D287" s="45"/>
      <c r="E287" s="46" t="s">
        <v>73</v>
      </c>
      <c r="F287" s="45"/>
      <c r="G287" s="45"/>
      <c r="H287" s="45"/>
      <c r="I287" s="45"/>
      <c r="J287" s="47"/>
    </row>
    <row r="288" ht="45">
      <c r="A288" s="36" t="s">
        <v>52</v>
      </c>
      <c r="B288" s="44"/>
      <c r="C288" s="45"/>
      <c r="D288" s="45"/>
      <c r="E288" s="48" t="s">
        <v>364</v>
      </c>
      <c r="F288" s="45"/>
      <c r="G288" s="45"/>
      <c r="H288" s="45"/>
      <c r="I288" s="45"/>
      <c r="J288" s="47"/>
    </row>
    <row r="289" ht="75">
      <c r="A289" s="36" t="s">
        <v>54</v>
      </c>
      <c r="B289" s="44"/>
      <c r="C289" s="45"/>
      <c r="D289" s="45"/>
      <c r="E289" s="38" t="s">
        <v>365</v>
      </c>
      <c r="F289" s="45"/>
      <c r="G289" s="45"/>
      <c r="H289" s="45"/>
      <c r="I289" s="45"/>
      <c r="J289" s="47"/>
    </row>
    <row r="290">
      <c r="A290" s="30" t="s">
        <v>43</v>
      </c>
      <c r="B290" s="31"/>
      <c r="C290" s="32" t="s">
        <v>366</v>
      </c>
      <c r="D290" s="33"/>
      <c r="E290" s="30" t="s">
        <v>367</v>
      </c>
      <c r="F290" s="33"/>
      <c r="G290" s="33"/>
      <c r="H290" s="33"/>
      <c r="I290" s="34">
        <f>SUMIFS(I291:I294,A291:A294,"P")</f>
        <v>0</v>
      </c>
      <c r="J290" s="35"/>
    </row>
    <row r="291">
      <c r="A291" s="36" t="s">
        <v>46</v>
      </c>
      <c r="B291" s="36">
        <v>249</v>
      </c>
      <c r="C291" s="37" t="s">
        <v>368</v>
      </c>
      <c r="D291" s="36" t="s">
        <v>369</v>
      </c>
      <c r="E291" s="38" t="s">
        <v>370</v>
      </c>
      <c r="F291" s="39" t="s">
        <v>84</v>
      </c>
      <c r="G291" s="40">
        <v>16.25</v>
      </c>
      <c r="H291" s="41">
        <v>0</v>
      </c>
      <c r="I291" s="42">
        <f>ROUND(G291*H291,P4)</f>
        <v>0</v>
      </c>
      <c r="J291" s="39" t="s">
        <v>85</v>
      </c>
      <c r="O291" s="43">
        <f>I291*0.21</f>
        <v>0</v>
      </c>
      <c r="P291">
        <v>3</v>
      </c>
    </row>
    <row r="292" ht="30">
      <c r="A292" s="36" t="s">
        <v>51</v>
      </c>
      <c r="B292" s="44"/>
      <c r="C292" s="45"/>
      <c r="D292" s="45"/>
      <c r="E292" s="38" t="s">
        <v>371</v>
      </c>
      <c r="F292" s="45"/>
      <c r="G292" s="45"/>
      <c r="H292" s="45"/>
      <c r="I292" s="45"/>
      <c r="J292" s="47"/>
    </row>
    <row r="293" ht="30">
      <c r="A293" s="36" t="s">
        <v>52</v>
      </c>
      <c r="B293" s="44"/>
      <c r="C293" s="45"/>
      <c r="D293" s="45"/>
      <c r="E293" s="48" t="s">
        <v>372</v>
      </c>
      <c r="F293" s="45"/>
      <c r="G293" s="45"/>
      <c r="H293" s="45"/>
      <c r="I293" s="45"/>
      <c r="J293" s="47"/>
    </row>
    <row r="294" ht="270">
      <c r="A294" s="36" t="s">
        <v>54</v>
      </c>
      <c r="B294" s="44"/>
      <c r="C294" s="45"/>
      <c r="D294" s="45"/>
      <c r="E294" s="38" t="s">
        <v>373</v>
      </c>
      <c r="F294" s="45"/>
      <c r="G294" s="45"/>
      <c r="H294" s="45"/>
      <c r="I294" s="45"/>
      <c r="J294" s="47"/>
    </row>
    <row r="295">
      <c r="A295" s="30" t="s">
        <v>43</v>
      </c>
      <c r="B295" s="31"/>
      <c r="C295" s="32" t="s">
        <v>374</v>
      </c>
      <c r="D295" s="33"/>
      <c r="E295" s="30" t="s">
        <v>375</v>
      </c>
      <c r="F295" s="33"/>
      <c r="G295" s="33"/>
      <c r="H295" s="33"/>
      <c r="I295" s="34">
        <f>SUMIFS(I296:I303,A296:A303,"P")</f>
        <v>0</v>
      </c>
      <c r="J295" s="35"/>
    </row>
    <row r="296">
      <c r="A296" s="36" t="s">
        <v>46</v>
      </c>
      <c r="B296" s="36">
        <v>328</v>
      </c>
      <c r="C296" s="37" t="s">
        <v>376</v>
      </c>
      <c r="D296" s="36" t="s">
        <v>73</v>
      </c>
      <c r="E296" s="38" t="s">
        <v>377</v>
      </c>
      <c r="F296" s="39" t="s">
        <v>129</v>
      </c>
      <c r="G296" s="40">
        <v>27</v>
      </c>
      <c r="H296" s="41">
        <v>0</v>
      </c>
      <c r="I296" s="42">
        <f>ROUND(G296*H296,P4)</f>
        <v>0</v>
      </c>
      <c r="J296" s="39" t="s">
        <v>85</v>
      </c>
      <c r="O296" s="43">
        <f>I296*0.21</f>
        <v>0</v>
      </c>
      <c r="P296">
        <v>3</v>
      </c>
    </row>
    <row r="297">
      <c r="A297" s="36" t="s">
        <v>51</v>
      </c>
      <c r="B297" s="44"/>
      <c r="C297" s="45"/>
      <c r="D297" s="45"/>
      <c r="E297" s="38" t="s">
        <v>378</v>
      </c>
      <c r="F297" s="45"/>
      <c r="G297" s="45"/>
      <c r="H297" s="45"/>
      <c r="I297" s="45"/>
      <c r="J297" s="47"/>
    </row>
    <row r="298" ht="45">
      <c r="A298" s="36" t="s">
        <v>52</v>
      </c>
      <c r="B298" s="44"/>
      <c r="C298" s="45"/>
      <c r="D298" s="45"/>
      <c r="E298" s="48" t="s">
        <v>379</v>
      </c>
      <c r="F298" s="45"/>
      <c r="G298" s="45"/>
      <c r="H298" s="45"/>
      <c r="I298" s="45"/>
      <c r="J298" s="47"/>
    </row>
    <row r="299" ht="330">
      <c r="A299" s="36" t="s">
        <v>54</v>
      </c>
      <c r="B299" s="44"/>
      <c r="C299" s="45"/>
      <c r="D299" s="45"/>
      <c r="E299" s="38" t="s">
        <v>380</v>
      </c>
      <c r="F299" s="45"/>
      <c r="G299" s="45"/>
      <c r="H299" s="45"/>
      <c r="I299" s="45"/>
      <c r="J299" s="47"/>
    </row>
    <row r="300">
      <c r="A300" s="36" t="s">
        <v>46</v>
      </c>
      <c r="B300" s="36">
        <v>545</v>
      </c>
      <c r="C300" s="37" t="s">
        <v>381</v>
      </c>
      <c r="D300" s="36" t="s">
        <v>382</v>
      </c>
      <c r="E300" s="38" t="s">
        <v>383</v>
      </c>
      <c r="F300" s="39" t="s">
        <v>129</v>
      </c>
      <c r="G300" s="40">
        <v>36</v>
      </c>
      <c r="H300" s="41">
        <v>0</v>
      </c>
      <c r="I300" s="42">
        <f>ROUND(G300*H300,P4)</f>
        <v>0</v>
      </c>
      <c r="J300" s="39" t="s">
        <v>85</v>
      </c>
      <c r="O300" s="43">
        <f>I300*0.21</f>
        <v>0</v>
      </c>
      <c r="P300">
        <v>3</v>
      </c>
    </row>
    <row r="301">
      <c r="A301" s="36" t="s">
        <v>51</v>
      </c>
      <c r="B301" s="44"/>
      <c r="C301" s="45"/>
      <c r="D301" s="45"/>
      <c r="E301" s="38" t="s">
        <v>378</v>
      </c>
      <c r="F301" s="45"/>
      <c r="G301" s="45"/>
      <c r="H301" s="45"/>
      <c r="I301" s="45"/>
      <c r="J301" s="47"/>
    </row>
    <row r="302" ht="30">
      <c r="A302" s="36" t="s">
        <v>52</v>
      </c>
      <c r="B302" s="44"/>
      <c r="C302" s="45"/>
      <c r="D302" s="45"/>
      <c r="E302" s="48" t="s">
        <v>384</v>
      </c>
      <c r="F302" s="45"/>
      <c r="G302" s="45"/>
      <c r="H302" s="45"/>
      <c r="I302" s="45"/>
      <c r="J302" s="47"/>
    </row>
    <row r="303" ht="330">
      <c r="A303" s="36" t="s">
        <v>54</v>
      </c>
      <c r="B303" s="44"/>
      <c r="C303" s="45"/>
      <c r="D303" s="45"/>
      <c r="E303" s="38" t="s">
        <v>385</v>
      </c>
      <c r="F303" s="45"/>
      <c r="G303" s="45"/>
      <c r="H303" s="45"/>
      <c r="I303" s="45"/>
      <c r="J303" s="47"/>
    </row>
    <row r="304">
      <c r="A304" s="30" t="s">
        <v>43</v>
      </c>
      <c r="B304" s="31"/>
      <c r="C304" s="32" t="s">
        <v>386</v>
      </c>
      <c r="D304" s="33"/>
      <c r="E304" s="30" t="s">
        <v>387</v>
      </c>
      <c r="F304" s="33"/>
      <c r="G304" s="33"/>
      <c r="H304" s="33"/>
      <c r="I304" s="34">
        <f>SUMIFS(I305:I308,A305:A308,"P")</f>
        <v>0</v>
      </c>
      <c r="J304" s="35"/>
    </row>
    <row r="305">
      <c r="A305" s="36" t="s">
        <v>46</v>
      </c>
      <c r="B305" s="36">
        <v>339</v>
      </c>
      <c r="C305" s="37" t="s">
        <v>388</v>
      </c>
      <c r="D305" s="36"/>
      <c r="E305" s="38" t="s">
        <v>389</v>
      </c>
      <c r="F305" s="39" t="s">
        <v>105</v>
      </c>
      <c r="G305" s="40">
        <v>5</v>
      </c>
      <c r="H305" s="41">
        <v>0</v>
      </c>
      <c r="I305" s="42">
        <f>ROUND(G305*H305,P4)</f>
        <v>0</v>
      </c>
      <c r="J305" s="36"/>
      <c r="O305" s="43">
        <f>I305*0.21</f>
        <v>0</v>
      </c>
      <c r="P305">
        <v>3</v>
      </c>
    </row>
    <row r="306">
      <c r="A306" s="36" t="s">
        <v>51</v>
      </c>
      <c r="B306" s="44"/>
      <c r="C306" s="45"/>
      <c r="D306" s="45"/>
      <c r="E306" s="46"/>
      <c r="F306" s="45"/>
      <c r="G306" s="45"/>
      <c r="H306" s="45"/>
      <c r="I306" s="45"/>
      <c r="J306" s="47"/>
    </row>
    <row r="307" ht="30">
      <c r="A307" s="36" t="s">
        <v>52</v>
      </c>
      <c r="B307" s="44"/>
      <c r="C307" s="45"/>
      <c r="D307" s="45"/>
      <c r="E307" s="48" t="s">
        <v>390</v>
      </c>
      <c r="F307" s="45"/>
      <c r="G307" s="45"/>
      <c r="H307" s="45"/>
      <c r="I307" s="45"/>
      <c r="J307" s="47"/>
    </row>
    <row r="308" ht="45">
      <c r="A308" s="36" t="s">
        <v>54</v>
      </c>
      <c r="B308" s="44"/>
      <c r="C308" s="45"/>
      <c r="D308" s="45"/>
      <c r="E308" s="38" t="s">
        <v>391</v>
      </c>
      <c r="F308" s="45"/>
      <c r="G308" s="45"/>
      <c r="H308" s="45"/>
      <c r="I308" s="45"/>
      <c r="J308" s="47"/>
    </row>
    <row r="309">
      <c r="A309" s="30" t="s">
        <v>43</v>
      </c>
      <c r="B309" s="31"/>
      <c r="C309" s="32" t="s">
        <v>392</v>
      </c>
      <c r="D309" s="33"/>
      <c r="E309" s="30" t="s">
        <v>393</v>
      </c>
      <c r="F309" s="33"/>
      <c r="G309" s="33"/>
      <c r="H309" s="33"/>
      <c r="I309" s="34">
        <f>SUMIFS(I310:I317,A310:A317,"P")</f>
        <v>0</v>
      </c>
      <c r="J309" s="35"/>
    </row>
    <row r="310">
      <c r="A310" s="36" t="s">
        <v>46</v>
      </c>
      <c r="B310" s="36">
        <v>347</v>
      </c>
      <c r="C310" s="37" t="s">
        <v>394</v>
      </c>
      <c r="D310" s="36" t="s">
        <v>395</v>
      </c>
      <c r="E310" s="38" t="s">
        <v>396</v>
      </c>
      <c r="F310" s="39" t="s">
        <v>105</v>
      </c>
      <c r="G310" s="40">
        <v>2</v>
      </c>
      <c r="H310" s="41">
        <v>0</v>
      </c>
      <c r="I310" s="42">
        <f>ROUND(G310*H310,P4)</f>
        <v>0</v>
      </c>
      <c r="J310" s="39" t="s">
        <v>85</v>
      </c>
      <c r="O310" s="43">
        <f>I310*0.21</f>
        <v>0</v>
      </c>
      <c r="P310">
        <v>3</v>
      </c>
    </row>
    <row r="311">
      <c r="A311" s="36" t="s">
        <v>51</v>
      </c>
      <c r="B311" s="44"/>
      <c r="C311" s="45"/>
      <c r="D311" s="45"/>
      <c r="E311" s="38" t="s">
        <v>397</v>
      </c>
      <c r="F311" s="45"/>
      <c r="G311" s="45"/>
      <c r="H311" s="45"/>
      <c r="I311" s="45"/>
      <c r="J311" s="47"/>
    </row>
    <row r="312" ht="30">
      <c r="A312" s="36" t="s">
        <v>52</v>
      </c>
      <c r="B312" s="44"/>
      <c r="C312" s="45"/>
      <c r="D312" s="45"/>
      <c r="E312" s="48" t="s">
        <v>398</v>
      </c>
      <c r="F312" s="45"/>
      <c r="G312" s="45"/>
      <c r="H312" s="45"/>
      <c r="I312" s="45"/>
      <c r="J312" s="47"/>
    </row>
    <row r="313" ht="105">
      <c r="A313" s="36" t="s">
        <v>54</v>
      </c>
      <c r="B313" s="44"/>
      <c r="C313" s="45"/>
      <c r="D313" s="45"/>
      <c r="E313" s="38" t="s">
        <v>399</v>
      </c>
      <c r="F313" s="45"/>
      <c r="G313" s="45"/>
      <c r="H313" s="45"/>
      <c r="I313" s="45"/>
      <c r="J313" s="47"/>
    </row>
    <row r="314">
      <c r="A314" s="36" t="s">
        <v>46</v>
      </c>
      <c r="B314" s="36">
        <v>548</v>
      </c>
      <c r="C314" s="37" t="s">
        <v>400</v>
      </c>
      <c r="D314" s="36" t="s">
        <v>73</v>
      </c>
      <c r="E314" s="38" t="s">
        <v>401</v>
      </c>
      <c r="F314" s="39" t="s">
        <v>105</v>
      </c>
      <c r="G314" s="40">
        <v>0.93100000000000005</v>
      </c>
      <c r="H314" s="41">
        <v>0</v>
      </c>
      <c r="I314" s="42">
        <f>ROUND(G314*H314,P4)</f>
        <v>0</v>
      </c>
      <c r="J314" s="39" t="s">
        <v>85</v>
      </c>
      <c r="O314" s="43">
        <f>I314*0.21</f>
        <v>0</v>
      </c>
      <c r="P314">
        <v>3</v>
      </c>
    </row>
    <row r="315" ht="60">
      <c r="A315" s="36" t="s">
        <v>51</v>
      </c>
      <c r="B315" s="44"/>
      <c r="C315" s="45"/>
      <c r="D315" s="45"/>
      <c r="E315" s="38" t="s">
        <v>402</v>
      </c>
      <c r="F315" s="45"/>
      <c r="G315" s="45"/>
      <c r="H315" s="45"/>
      <c r="I315" s="45"/>
      <c r="J315" s="47"/>
    </row>
    <row r="316" ht="45">
      <c r="A316" s="36" t="s">
        <v>52</v>
      </c>
      <c r="B316" s="44"/>
      <c r="C316" s="45"/>
      <c r="D316" s="45"/>
      <c r="E316" s="48" t="s">
        <v>403</v>
      </c>
      <c r="F316" s="45"/>
      <c r="G316" s="45"/>
      <c r="H316" s="45"/>
      <c r="I316" s="45"/>
      <c r="J316" s="47"/>
    </row>
    <row r="317" ht="409.5">
      <c r="A317" s="36" t="s">
        <v>54</v>
      </c>
      <c r="B317" s="44"/>
      <c r="C317" s="45"/>
      <c r="D317" s="45"/>
      <c r="E317" s="38" t="s">
        <v>404</v>
      </c>
      <c r="F317" s="45"/>
      <c r="G317" s="45"/>
      <c r="H317" s="45"/>
      <c r="I317" s="45"/>
      <c r="J317" s="47"/>
    </row>
    <row r="318">
      <c r="A318" s="30" t="s">
        <v>43</v>
      </c>
      <c r="B318" s="31"/>
      <c r="C318" s="32" t="s">
        <v>405</v>
      </c>
      <c r="D318" s="33"/>
      <c r="E318" s="30" t="s">
        <v>406</v>
      </c>
      <c r="F318" s="33"/>
      <c r="G318" s="33"/>
      <c r="H318" s="33"/>
      <c r="I318" s="34">
        <f>SUMIFS(I319:I322,A319:A322,"P")</f>
        <v>0</v>
      </c>
      <c r="J318" s="35"/>
    </row>
    <row r="319">
      <c r="A319" s="36" t="s">
        <v>46</v>
      </c>
      <c r="B319" s="36">
        <v>352</v>
      </c>
      <c r="C319" s="37" t="s">
        <v>407</v>
      </c>
      <c r="D319" s="36" t="s">
        <v>73</v>
      </c>
      <c r="E319" s="38" t="s">
        <v>408</v>
      </c>
      <c r="F319" s="39" t="s">
        <v>105</v>
      </c>
      <c r="G319" s="40">
        <v>4</v>
      </c>
      <c r="H319" s="41">
        <v>0</v>
      </c>
      <c r="I319" s="42">
        <f>ROUND(G319*H319,P4)</f>
        <v>0</v>
      </c>
      <c r="J319" s="39" t="s">
        <v>85</v>
      </c>
      <c r="O319" s="43">
        <f>I319*0.21</f>
        <v>0</v>
      </c>
      <c r="P319">
        <v>3</v>
      </c>
    </row>
    <row r="320">
      <c r="A320" s="36" t="s">
        <v>51</v>
      </c>
      <c r="B320" s="44"/>
      <c r="C320" s="45"/>
      <c r="D320" s="45"/>
      <c r="E320" s="46"/>
      <c r="F320" s="45"/>
      <c r="G320" s="45"/>
      <c r="H320" s="45"/>
      <c r="I320" s="45"/>
      <c r="J320" s="47"/>
    </row>
    <row r="321" ht="30">
      <c r="A321" s="36" t="s">
        <v>52</v>
      </c>
      <c r="B321" s="44"/>
      <c r="C321" s="45"/>
      <c r="D321" s="45"/>
      <c r="E321" s="48" t="s">
        <v>409</v>
      </c>
      <c r="F321" s="45"/>
      <c r="G321" s="45"/>
      <c r="H321" s="45"/>
      <c r="I321" s="45"/>
      <c r="J321" s="47"/>
    </row>
    <row r="322" ht="45">
      <c r="A322" s="36" t="s">
        <v>54</v>
      </c>
      <c r="B322" s="44"/>
      <c r="C322" s="45"/>
      <c r="D322" s="45"/>
      <c r="E322" s="38" t="s">
        <v>410</v>
      </c>
      <c r="F322" s="45"/>
      <c r="G322" s="45"/>
      <c r="H322" s="45"/>
      <c r="I322" s="45"/>
      <c r="J322" s="47"/>
    </row>
    <row r="323">
      <c r="A323" s="30" t="s">
        <v>43</v>
      </c>
      <c r="B323" s="31"/>
      <c r="C323" s="32" t="s">
        <v>411</v>
      </c>
      <c r="D323" s="33"/>
      <c r="E323" s="30" t="s">
        <v>412</v>
      </c>
      <c r="F323" s="33"/>
      <c r="G323" s="33"/>
      <c r="H323" s="33"/>
      <c r="I323" s="34">
        <f>SUMIFS(I324:I343,A324:A343,"P")</f>
        <v>0</v>
      </c>
      <c r="J323" s="35"/>
    </row>
    <row r="324">
      <c r="A324" s="36" t="s">
        <v>46</v>
      </c>
      <c r="B324" s="36">
        <v>353</v>
      </c>
      <c r="C324" s="37" t="s">
        <v>413</v>
      </c>
      <c r="D324" s="36" t="s">
        <v>73</v>
      </c>
      <c r="E324" s="38" t="s">
        <v>414</v>
      </c>
      <c r="F324" s="39" t="s">
        <v>105</v>
      </c>
      <c r="G324" s="40">
        <v>2</v>
      </c>
      <c r="H324" s="41">
        <v>0</v>
      </c>
      <c r="I324" s="42">
        <f>ROUND(G324*H324,P4)</f>
        <v>0</v>
      </c>
      <c r="J324" s="39" t="s">
        <v>85</v>
      </c>
      <c r="O324" s="43">
        <f>I324*0.21</f>
        <v>0</v>
      </c>
      <c r="P324">
        <v>3</v>
      </c>
    </row>
    <row r="325">
      <c r="A325" s="36" t="s">
        <v>51</v>
      </c>
      <c r="B325" s="44"/>
      <c r="C325" s="45"/>
      <c r="D325" s="45"/>
      <c r="E325" s="46"/>
      <c r="F325" s="45"/>
      <c r="G325" s="45"/>
      <c r="H325" s="45"/>
      <c r="I325" s="45"/>
      <c r="J325" s="47"/>
    </row>
    <row r="326" ht="30">
      <c r="A326" s="36" t="s">
        <v>52</v>
      </c>
      <c r="B326" s="44"/>
      <c r="C326" s="45"/>
      <c r="D326" s="45"/>
      <c r="E326" s="48" t="s">
        <v>415</v>
      </c>
      <c r="F326" s="45"/>
      <c r="G326" s="45"/>
      <c r="H326" s="45"/>
      <c r="I326" s="45"/>
      <c r="J326" s="47"/>
    </row>
    <row r="327" ht="45">
      <c r="A327" s="36" t="s">
        <v>54</v>
      </c>
      <c r="B327" s="44"/>
      <c r="C327" s="45"/>
      <c r="D327" s="45"/>
      <c r="E327" s="38" t="s">
        <v>416</v>
      </c>
      <c r="F327" s="45"/>
      <c r="G327" s="45"/>
      <c r="H327" s="45"/>
      <c r="I327" s="45"/>
      <c r="J327" s="47"/>
    </row>
    <row r="328">
      <c r="A328" s="36" t="s">
        <v>46</v>
      </c>
      <c r="B328" s="36">
        <v>354</v>
      </c>
      <c r="C328" s="37" t="s">
        <v>417</v>
      </c>
      <c r="D328" s="36" t="s">
        <v>73</v>
      </c>
      <c r="E328" s="38" t="s">
        <v>418</v>
      </c>
      <c r="F328" s="39" t="s">
        <v>105</v>
      </c>
      <c r="G328" s="40">
        <v>5</v>
      </c>
      <c r="H328" s="41">
        <v>0</v>
      </c>
      <c r="I328" s="42">
        <f>ROUND(G328*H328,P4)</f>
        <v>0</v>
      </c>
      <c r="J328" s="39" t="s">
        <v>85</v>
      </c>
      <c r="O328" s="43">
        <f>I328*0.21</f>
        <v>0</v>
      </c>
      <c r="P328">
        <v>3</v>
      </c>
    </row>
    <row r="329">
      <c r="A329" s="36" t="s">
        <v>51</v>
      </c>
      <c r="B329" s="44"/>
      <c r="C329" s="45"/>
      <c r="D329" s="45"/>
      <c r="E329" s="46"/>
      <c r="F329" s="45"/>
      <c r="G329" s="45"/>
      <c r="H329" s="45"/>
      <c r="I329" s="45"/>
      <c r="J329" s="47"/>
    </row>
    <row r="330" ht="30">
      <c r="A330" s="36" t="s">
        <v>52</v>
      </c>
      <c r="B330" s="44"/>
      <c r="C330" s="45"/>
      <c r="D330" s="45"/>
      <c r="E330" s="48" t="s">
        <v>419</v>
      </c>
      <c r="F330" s="45"/>
      <c r="G330" s="45"/>
      <c r="H330" s="45"/>
      <c r="I330" s="45"/>
      <c r="J330" s="47"/>
    </row>
    <row r="331" ht="45">
      <c r="A331" s="36" t="s">
        <v>54</v>
      </c>
      <c r="B331" s="44"/>
      <c r="C331" s="45"/>
      <c r="D331" s="45"/>
      <c r="E331" s="38" t="s">
        <v>416</v>
      </c>
      <c r="F331" s="45"/>
      <c r="G331" s="45"/>
      <c r="H331" s="45"/>
      <c r="I331" s="45"/>
      <c r="J331" s="47"/>
    </row>
    <row r="332">
      <c r="A332" s="36" t="s">
        <v>46</v>
      </c>
      <c r="B332" s="36">
        <v>364</v>
      </c>
      <c r="C332" s="37" t="s">
        <v>420</v>
      </c>
      <c r="D332" s="36" t="s">
        <v>73</v>
      </c>
      <c r="E332" s="38" t="s">
        <v>421</v>
      </c>
      <c r="F332" s="39" t="s">
        <v>105</v>
      </c>
      <c r="G332" s="40">
        <v>5</v>
      </c>
      <c r="H332" s="41">
        <v>0</v>
      </c>
      <c r="I332" s="42">
        <f>ROUND(G332*H332,P4)</f>
        <v>0</v>
      </c>
      <c r="J332" s="39" t="s">
        <v>85</v>
      </c>
      <c r="O332" s="43">
        <f>I332*0.21</f>
        <v>0</v>
      </c>
      <c r="P332">
        <v>3</v>
      </c>
    </row>
    <row r="333">
      <c r="A333" s="36" t="s">
        <v>51</v>
      </c>
      <c r="B333" s="44"/>
      <c r="C333" s="45"/>
      <c r="D333" s="45"/>
      <c r="E333" s="46"/>
      <c r="F333" s="45"/>
      <c r="G333" s="45"/>
      <c r="H333" s="45"/>
      <c r="I333" s="45"/>
      <c r="J333" s="47"/>
    </row>
    <row r="334" ht="30">
      <c r="A334" s="36" t="s">
        <v>52</v>
      </c>
      <c r="B334" s="44"/>
      <c r="C334" s="45"/>
      <c r="D334" s="45"/>
      <c r="E334" s="48" t="s">
        <v>422</v>
      </c>
      <c r="F334" s="45"/>
      <c r="G334" s="45"/>
      <c r="H334" s="45"/>
      <c r="I334" s="45"/>
      <c r="J334" s="47"/>
    </row>
    <row r="335" ht="60">
      <c r="A335" s="36" t="s">
        <v>54</v>
      </c>
      <c r="B335" s="44"/>
      <c r="C335" s="45"/>
      <c r="D335" s="45"/>
      <c r="E335" s="38" t="s">
        <v>423</v>
      </c>
      <c r="F335" s="45"/>
      <c r="G335" s="45"/>
      <c r="H335" s="45"/>
      <c r="I335" s="45"/>
      <c r="J335" s="47"/>
    </row>
    <row r="336">
      <c r="A336" s="36" t="s">
        <v>46</v>
      </c>
      <c r="B336" s="36">
        <v>489</v>
      </c>
      <c r="C336" s="37" t="s">
        <v>424</v>
      </c>
      <c r="D336" s="36" t="s">
        <v>73</v>
      </c>
      <c r="E336" s="38" t="s">
        <v>425</v>
      </c>
      <c r="F336" s="39" t="s">
        <v>105</v>
      </c>
      <c r="G336" s="40">
        <v>1</v>
      </c>
      <c r="H336" s="41">
        <v>0</v>
      </c>
      <c r="I336" s="42">
        <f>ROUND(G336*H336,P4)</f>
        <v>0</v>
      </c>
      <c r="J336" s="39" t="s">
        <v>85</v>
      </c>
      <c r="O336" s="43">
        <f>I336*0.21</f>
        <v>0</v>
      </c>
      <c r="P336">
        <v>3</v>
      </c>
    </row>
    <row r="337">
      <c r="A337" s="36" t="s">
        <v>51</v>
      </c>
      <c r="B337" s="44"/>
      <c r="C337" s="45"/>
      <c r="D337" s="45"/>
      <c r="E337" s="46" t="s">
        <v>73</v>
      </c>
      <c r="F337" s="45"/>
      <c r="G337" s="45"/>
      <c r="H337" s="45"/>
      <c r="I337" s="45"/>
      <c r="J337" s="47"/>
    </row>
    <row r="338" ht="30">
      <c r="A338" s="36" t="s">
        <v>52</v>
      </c>
      <c r="B338" s="44"/>
      <c r="C338" s="45"/>
      <c r="D338" s="45"/>
      <c r="E338" s="48" t="s">
        <v>426</v>
      </c>
      <c r="F338" s="45"/>
      <c r="G338" s="45"/>
      <c r="H338" s="45"/>
      <c r="I338" s="45"/>
      <c r="J338" s="47"/>
    </row>
    <row r="339" ht="45">
      <c r="A339" s="36" t="s">
        <v>54</v>
      </c>
      <c r="B339" s="44"/>
      <c r="C339" s="45"/>
      <c r="D339" s="45"/>
      <c r="E339" s="38" t="s">
        <v>416</v>
      </c>
      <c r="F339" s="45"/>
      <c r="G339" s="45"/>
      <c r="H339" s="45"/>
      <c r="I339" s="45"/>
      <c r="J339" s="47"/>
    </row>
    <row r="340">
      <c r="A340" s="36" t="s">
        <v>46</v>
      </c>
      <c r="B340" s="36">
        <v>547</v>
      </c>
      <c r="C340" s="37" t="s">
        <v>427</v>
      </c>
      <c r="D340" s="36" t="s">
        <v>73</v>
      </c>
      <c r="E340" s="38" t="s">
        <v>428</v>
      </c>
      <c r="F340" s="39" t="s">
        <v>50</v>
      </c>
      <c r="G340" s="40">
        <v>1</v>
      </c>
      <c r="H340" s="41">
        <v>0</v>
      </c>
      <c r="I340" s="42">
        <f>ROUND(G340*H340,P4)</f>
        <v>0</v>
      </c>
      <c r="J340" s="39" t="s">
        <v>85</v>
      </c>
      <c r="O340" s="43">
        <f>I340*0.21</f>
        <v>0</v>
      </c>
      <c r="P340">
        <v>3</v>
      </c>
    </row>
    <row r="341">
      <c r="A341" s="36" t="s">
        <v>51</v>
      </c>
      <c r="B341" s="44"/>
      <c r="C341" s="45"/>
      <c r="D341" s="45"/>
      <c r="E341" s="46" t="s">
        <v>73</v>
      </c>
      <c r="F341" s="45"/>
      <c r="G341" s="45"/>
      <c r="H341" s="45"/>
      <c r="I341" s="45"/>
      <c r="J341" s="47"/>
    </row>
    <row r="342" ht="45">
      <c r="A342" s="36" t="s">
        <v>52</v>
      </c>
      <c r="B342" s="44"/>
      <c r="C342" s="45"/>
      <c r="D342" s="45"/>
      <c r="E342" s="48" t="s">
        <v>429</v>
      </c>
      <c r="F342" s="45"/>
      <c r="G342" s="45"/>
      <c r="H342" s="45"/>
      <c r="I342" s="45"/>
      <c r="J342" s="47"/>
    </row>
    <row r="343" ht="409.5">
      <c r="A343" s="36" t="s">
        <v>54</v>
      </c>
      <c r="B343" s="44"/>
      <c r="C343" s="45"/>
      <c r="D343" s="45"/>
      <c r="E343" s="38" t="s">
        <v>281</v>
      </c>
      <c r="F343" s="45"/>
      <c r="G343" s="45"/>
      <c r="H343" s="45"/>
      <c r="I343" s="45"/>
      <c r="J343" s="47"/>
    </row>
    <row r="344">
      <c r="A344" s="30" t="s">
        <v>43</v>
      </c>
      <c r="B344" s="31"/>
      <c r="C344" s="32" t="s">
        <v>430</v>
      </c>
      <c r="D344" s="33"/>
      <c r="E344" s="30" t="s">
        <v>431</v>
      </c>
      <c r="F344" s="33"/>
      <c r="G344" s="33"/>
      <c r="H344" s="33"/>
      <c r="I344" s="34">
        <f>SUMIFS(I345:I348,A345:A348,"P")</f>
        <v>0</v>
      </c>
      <c r="J344" s="35"/>
    </row>
    <row r="345">
      <c r="A345" s="36" t="s">
        <v>46</v>
      </c>
      <c r="B345" s="36">
        <v>387</v>
      </c>
      <c r="C345" s="37" t="s">
        <v>432</v>
      </c>
      <c r="D345" s="36" t="s">
        <v>73</v>
      </c>
      <c r="E345" s="38" t="s">
        <v>433</v>
      </c>
      <c r="F345" s="39" t="s">
        <v>105</v>
      </c>
      <c r="G345" s="40">
        <v>2</v>
      </c>
      <c r="H345" s="41">
        <v>0</v>
      </c>
      <c r="I345" s="42">
        <f>ROUND(G345*H345,P4)</f>
        <v>0</v>
      </c>
      <c r="J345" s="39" t="s">
        <v>85</v>
      </c>
      <c r="O345" s="43">
        <f>I345*0.21</f>
        <v>0</v>
      </c>
      <c r="P345">
        <v>3</v>
      </c>
    </row>
    <row r="346">
      <c r="A346" s="36" t="s">
        <v>51</v>
      </c>
      <c r="B346" s="44"/>
      <c r="C346" s="45"/>
      <c r="D346" s="45"/>
      <c r="E346" s="46"/>
      <c r="F346" s="45"/>
      <c r="G346" s="45"/>
      <c r="H346" s="45"/>
      <c r="I346" s="45"/>
      <c r="J346" s="47"/>
    </row>
    <row r="347" ht="30">
      <c r="A347" s="36" t="s">
        <v>52</v>
      </c>
      <c r="B347" s="44"/>
      <c r="C347" s="45"/>
      <c r="D347" s="45"/>
      <c r="E347" s="48" t="s">
        <v>434</v>
      </c>
      <c r="F347" s="45"/>
      <c r="G347" s="45"/>
      <c r="H347" s="45"/>
      <c r="I347" s="45"/>
      <c r="J347" s="47"/>
    </row>
    <row r="348" ht="60">
      <c r="A348" s="36" t="s">
        <v>54</v>
      </c>
      <c r="B348" s="44"/>
      <c r="C348" s="45"/>
      <c r="D348" s="45"/>
      <c r="E348" s="38" t="s">
        <v>435</v>
      </c>
      <c r="F348" s="45"/>
      <c r="G348" s="45"/>
      <c r="H348" s="45"/>
      <c r="I348" s="45"/>
      <c r="J348" s="47"/>
    </row>
    <row r="349">
      <c r="A349" s="30" t="s">
        <v>43</v>
      </c>
      <c r="B349" s="31"/>
      <c r="C349" s="32" t="s">
        <v>436</v>
      </c>
      <c r="D349" s="33"/>
      <c r="E349" s="30" t="s">
        <v>437</v>
      </c>
      <c r="F349" s="33"/>
      <c r="G349" s="33"/>
      <c r="H349" s="33"/>
      <c r="I349" s="34">
        <f>SUMIFS(I350:I357,A350:A357,"P")</f>
        <v>0</v>
      </c>
      <c r="J349" s="35"/>
    </row>
    <row r="350" ht="30">
      <c r="A350" s="36" t="s">
        <v>46</v>
      </c>
      <c r="B350" s="36">
        <v>402</v>
      </c>
      <c r="C350" s="37" t="s">
        <v>438</v>
      </c>
      <c r="D350" s="36" t="s">
        <v>73</v>
      </c>
      <c r="E350" s="38" t="s">
        <v>439</v>
      </c>
      <c r="F350" s="39" t="s">
        <v>84</v>
      </c>
      <c r="G350" s="40">
        <v>11.250999999999999</v>
      </c>
      <c r="H350" s="41">
        <v>0</v>
      </c>
      <c r="I350" s="42">
        <f>ROUND(G350*H350,P4)</f>
        <v>0</v>
      </c>
      <c r="J350" s="39" t="s">
        <v>85</v>
      </c>
      <c r="O350" s="43">
        <f>I350*0.21</f>
        <v>0</v>
      </c>
      <c r="P350">
        <v>3</v>
      </c>
    </row>
    <row r="351">
      <c r="A351" s="36" t="s">
        <v>51</v>
      </c>
      <c r="B351" s="44"/>
      <c r="C351" s="45"/>
      <c r="D351" s="45"/>
      <c r="E351" s="46"/>
      <c r="F351" s="45"/>
      <c r="G351" s="45"/>
      <c r="H351" s="45"/>
      <c r="I351" s="45"/>
      <c r="J351" s="47"/>
    </row>
    <row r="352" ht="30">
      <c r="A352" s="36" t="s">
        <v>52</v>
      </c>
      <c r="B352" s="44"/>
      <c r="C352" s="45"/>
      <c r="D352" s="45"/>
      <c r="E352" s="48" t="s">
        <v>440</v>
      </c>
      <c r="F352" s="45"/>
      <c r="G352" s="45"/>
      <c r="H352" s="45"/>
      <c r="I352" s="45"/>
      <c r="J352" s="47"/>
    </row>
    <row r="353" ht="60">
      <c r="A353" s="36" t="s">
        <v>54</v>
      </c>
      <c r="B353" s="44"/>
      <c r="C353" s="45"/>
      <c r="D353" s="45"/>
      <c r="E353" s="38" t="s">
        <v>441</v>
      </c>
      <c r="F353" s="45"/>
      <c r="G353" s="45"/>
      <c r="H353" s="45"/>
      <c r="I353" s="45"/>
      <c r="J353" s="47"/>
    </row>
    <row r="354" ht="30">
      <c r="A354" s="36" t="s">
        <v>46</v>
      </c>
      <c r="B354" s="36">
        <v>405</v>
      </c>
      <c r="C354" s="37" t="s">
        <v>442</v>
      </c>
      <c r="D354" s="36" t="s">
        <v>73</v>
      </c>
      <c r="E354" s="38" t="s">
        <v>443</v>
      </c>
      <c r="F354" s="39" t="s">
        <v>84</v>
      </c>
      <c r="G354" s="40">
        <v>11.250999999999999</v>
      </c>
      <c r="H354" s="41">
        <v>0</v>
      </c>
      <c r="I354" s="42">
        <f>ROUND(G354*H354,P4)</f>
        <v>0</v>
      </c>
      <c r="J354" s="39" t="s">
        <v>85</v>
      </c>
      <c r="O354" s="43">
        <f>I354*0.21</f>
        <v>0</v>
      </c>
      <c r="P354">
        <v>3</v>
      </c>
    </row>
    <row r="355">
      <c r="A355" s="36" t="s">
        <v>51</v>
      </c>
      <c r="B355" s="44"/>
      <c r="C355" s="45"/>
      <c r="D355" s="45"/>
      <c r="E355" s="46"/>
      <c r="F355" s="45"/>
      <c r="G355" s="45"/>
      <c r="H355" s="45"/>
      <c r="I355" s="45"/>
      <c r="J355" s="47"/>
    </row>
    <row r="356" ht="45">
      <c r="A356" s="36" t="s">
        <v>52</v>
      </c>
      <c r="B356" s="44"/>
      <c r="C356" s="45"/>
      <c r="D356" s="45"/>
      <c r="E356" s="48" t="s">
        <v>444</v>
      </c>
      <c r="F356" s="45"/>
      <c r="G356" s="45"/>
      <c r="H356" s="45"/>
      <c r="I356" s="45"/>
      <c r="J356" s="47"/>
    </row>
    <row r="357" ht="60">
      <c r="A357" s="36" t="s">
        <v>54</v>
      </c>
      <c r="B357" s="44"/>
      <c r="C357" s="45"/>
      <c r="D357" s="45"/>
      <c r="E357" s="38" t="s">
        <v>441</v>
      </c>
      <c r="F357" s="45"/>
      <c r="G357" s="45"/>
      <c r="H357" s="45"/>
      <c r="I357" s="45"/>
      <c r="J357" s="47"/>
    </row>
    <row r="358">
      <c r="A358" s="30" t="s">
        <v>43</v>
      </c>
      <c r="B358" s="31"/>
      <c r="C358" s="32" t="s">
        <v>445</v>
      </c>
      <c r="D358" s="33"/>
      <c r="E358" s="30" t="s">
        <v>446</v>
      </c>
      <c r="F358" s="33"/>
      <c r="G358" s="33"/>
      <c r="H358" s="33"/>
      <c r="I358" s="34">
        <f>SUMIFS(I359:I370,A359:A370,"P")</f>
        <v>0</v>
      </c>
      <c r="J358" s="35"/>
    </row>
    <row r="359">
      <c r="A359" s="36" t="s">
        <v>46</v>
      </c>
      <c r="B359" s="36">
        <v>415</v>
      </c>
      <c r="C359" s="37" t="s">
        <v>447</v>
      </c>
      <c r="D359" s="36" t="s">
        <v>73</v>
      </c>
      <c r="E359" s="38" t="s">
        <v>448</v>
      </c>
      <c r="F359" s="39" t="s">
        <v>129</v>
      </c>
      <c r="G359" s="40">
        <v>16.050000000000001</v>
      </c>
      <c r="H359" s="41">
        <v>0</v>
      </c>
      <c r="I359" s="42">
        <f>ROUND(G359*H359,P4)</f>
        <v>0</v>
      </c>
      <c r="J359" s="39" t="s">
        <v>85</v>
      </c>
      <c r="O359" s="43">
        <f>I359*0.21</f>
        <v>0</v>
      </c>
      <c r="P359">
        <v>3</v>
      </c>
    </row>
    <row r="360">
      <c r="A360" s="36" t="s">
        <v>51</v>
      </c>
      <c r="B360" s="44"/>
      <c r="C360" s="45"/>
      <c r="D360" s="45"/>
      <c r="E360" s="38" t="s">
        <v>449</v>
      </c>
      <c r="F360" s="45"/>
      <c r="G360" s="45"/>
      <c r="H360" s="45"/>
      <c r="I360" s="45"/>
      <c r="J360" s="47"/>
    </row>
    <row r="361" ht="30">
      <c r="A361" s="36" t="s">
        <v>52</v>
      </c>
      <c r="B361" s="44"/>
      <c r="C361" s="45"/>
      <c r="D361" s="45"/>
      <c r="E361" s="48" t="s">
        <v>450</v>
      </c>
      <c r="F361" s="45"/>
      <c r="G361" s="45"/>
      <c r="H361" s="45"/>
      <c r="I361" s="45"/>
      <c r="J361" s="47"/>
    </row>
    <row r="362" ht="60">
      <c r="A362" s="36" t="s">
        <v>54</v>
      </c>
      <c r="B362" s="44"/>
      <c r="C362" s="45"/>
      <c r="D362" s="45"/>
      <c r="E362" s="38" t="s">
        <v>451</v>
      </c>
      <c r="F362" s="45"/>
      <c r="G362" s="45"/>
      <c r="H362" s="45"/>
      <c r="I362" s="45"/>
      <c r="J362" s="47"/>
    </row>
    <row r="363">
      <c r="A363" s="36" t="s">
        <v>46</v>
      </c>
      <c r="B363" s="36">
        <v>416</v>
      </c>
      <c r="C363" s="37" t="s">
        <v>452</v>
      </c>
      <c r="D363" s="36" t="s">
        <v>73</v>
      </c>
      <c r="E363" s="38" t="s">
        <v>453</v>
      </c>
      <c r="F363" s="39" t="s">
        <v>129</v>
      </c>
      <c r="G363" s="40">
        <v>16.100000000000001</v>
      </c>
      <c r="H363" s="41">
        <v>0</v>
      </c>
      <c r="I363" s="42">
        <f>ROUND(G363*H363,P4)</f>
        <v>0</v>
      </c>
      <c r="J363" s="39" t="s">
        <v>85</v>
      </c>
      <c r="O363" s="43">
        <f>I363*0.21</f>
        <v>0</v>
      </c>
      <c r="P363">
        <v>3</v>
      </c>
    </row>
    <row r="364">
      <c r="A364" s="36" t="s">
        <v>51</v>
      </c>
      <c r="B364" s="44"/>
      <c r="C364" s="45"/>
      <c r="D364" s="45"/>
      <c r="E364" s="38" t="s">
        <v>454</v>
      </c>
      <c r="F364" s="45"/>
      <c r="G364" s="45"/>
      <c r="H364" s="45"/>
      <c r="I364" s="45"/>
      <c r="J364" s="47"/>
    </row>
    <row r="365" ht="30">
      <c r="A365" s="36" t="s">
        <v>52</v>
      </c>
      <c r="B365" s="44"/>
      <c r="C365" s="45"/>
      <c r="D365" s="45"/>
      <c r="E365" s="48" t="s">
        <v>455</v>
      </c>
      <c r="F365" s="45"/>
      <c r="G365" s="45"/>
      <c r="H365" s="45"/>
      <c r="I365" s="45"/>
      <c r="J365" s="47"/>
    </row>
    <row r="366" ht="90">
      <c r="A366" s="36" t="s">
        <v>54</v>
      </c>
      <c r="B366" s="44"/>
      <c r="C366" s="45"/>
      <c r="D366" s="45"/>
      <c r="E366" s="38" t="s">
        <v>456</v>
      </c>
      <c r="F366" s="45"/>
      <c r="G366" s="45"/>
      <c r="H366" s="45"/>
      <c r="I366" s="45"/>
      <c r="J366" s="47"/>
    </row>
    <row r="367" ht="30">
      <c r="A367" s="36" t="s">
        <v>46</v>
      </c>
      <c r="B367" s="36">
        <v>417</v>
      </c>
      <c r="C367" s="37" t="s">
        <v>457</v>
      </c>
      <c r="D367" s="36" t="s">
        <v>73</v>
      </c>
      <c r="E367" s="38" t="s">
        <v>458</v>
      </c>
      <c r="F367" s="39" t="s">
        <v>129</v>
      </c>
      <c r="G367" s="40">
        <v>156.24000000000001</v>
      </c>
      <c r="H367" s="41">
        <v>0</v>
      </c>
      <c r="I367" s="42">
        <f>ROUND(G367*H367,P4)</f>
        <v>0</v>
      </c>
      <c r="J367" s="39" t="s">
        <v>85</v>
      </c>
      <c r="O367" s="43">
        <f>I367*0.21</f>
        <v>0</v>
      </c>
      <c r="P367">
        <v>3</v>
      </c>
    </row>
    <row r="368">
      <c r="A368" s="36" t="s">
        <v>51</v>
      </c>
      <c r="B368" s="44"/>
      <c r="C368" s="45"/>
      <c r="D368" s="45"/>
      <c r="E368" s="38" t="s">
        <v>459</v>
      </c>
      <c r="F368" s="45"/>
      <c r="G368" s="45"/>
      <c r="H368" s="45"/>
      <c r="I368" s="45"/>
      <c r="J368" s="47"/>
    </row>
    <row r="369" ht="60">
      <c r="A369" s="36" t="s">
        <v>52</v>
      </c>
      <c r="B369" s="44"/>
      <c r="C369" s="45"/>
      <c r="D369" s="45"/>
      <c r="E369" s="48" t="s">
        <v>460</v>
      </c>
      <c r="F369" s="45"/>
      <c r="G369" s="45"/>
      <c r="H369" s="45"/>
      <c r="I369" s="45"/>
      <c r="J369" s="47"/>
    </row>
    <row r="370" ht="60">
      <c r="A370" s="36" t="s">
        <v>54</v>
      </c>
      <c r="B370" s="44"/>
      <c r="C370" s="45"/>
      <c r="D370" s="45"/>
      <c r="E370" s="38" t="s">
        <v>451</v>
      </c>
      <c r="F370" s="45"/>
      <c r="G370" s="45"/>
      <c r="H370" s="45"/>
      <c r="I370" s="45"/>
      <c r="J370" s="47"/>
    </row>
    <row r="371">
      <c r="A371" s="30" t="s">
        <v>43</v>
      </c>
      <c r="B371" s="31"/>
      <c r="C371" s="32" t="s">
        <v>461</v>
      </c>
      <c r="D371" s="33"/>
      <c r="E371" s="30" t="s">
        <v>462</v>
      </c>
      <c r="F371" s="33"/>
      <c r="G371" s="33"/>
      <c r="H371" s="33"/>
      <c r="I371" s="34">
        <f>SUMIFS(I372:I379,A372:A379,"P")</f>
        <v>0</v>
      </c>
      <c r="J371" s="35"/>
    </row>
    <row r="372">
      <c r="A372" s="36" t="s">
        <v>46</v>
      </c>
      <c r="B372" s="36">
        <v>433</v>
      </c>
      <c r="C372" s="37" t="s">
        <v>463</v>
      </c>
      <c r="D372" s="36" t="s">
        <v>146</v>
      </c>
      <c r="E372" s="38" t="s">
        <v>464</v>
      </c>
      <c r="F372" s="39" t="s">
        <v>129</v>
      </c>
      <c r="G372" s="40">
        <v>83.299999999999997</v>
      </c>
      <c r="H372" s="41">
        <v>0</v>
      </c>
      <c r="I372" s="42">
        <f>ROUND(G372*H372,P4)</f>
        <v>0</v>
      </c>
      <c r="J372" s="39" t="s">
        <v>85</v>
      </c>
      <c r="O372" s="43">
        <f>I372*0.21</f>
        <v>0</v>
      </c>
      <c r="P372">
        <v>3</v>
      </c>
    </row>
    <row r="373">
      <c r="A373" s="36" t="s">
        <v>51</v>
      </c>
      <c r="B373" s="44"/>
      <c r="C373" s="45"/>
      <c r="D373" s="45"/>
      <c r="E373" s="46"/>
      <c r="F373" s="45"/>
      <c r="G373" s="45"/>
      <c r="H373" s="45"/>
      <c r="I373" s="45"/>
      <c r="J373" s="47"/>
    </row>
    <row r="374" ht="30">
      <c r="A374" s="36" t="s">
        <v>52</v>
      </c>
      <c r="B374" s="44"/>
      <c r="C374" s="45"/>
      <c r="D374" s="45"/>
      <c r="E374" s="48" t="s">
        <v>148</v>
      </c>
      <c r="F374" s="45"/>
      <c r="G374" s="45"/>
      <c r="H374" s="45"/>
      <c r="I374" s="45"/>
      <c r="J374" s="47"/>
    </row>
    <row r="375" ht="30">
      <c r="A375" s="36" t="s">
        <v>54</v>
      </c>
      <c r="B375" s="44"/>
      <c r="C375" s="45"/>
      <c r="D375" s="45"/>
      <c r="E375" s="38" t="s">
        <v>465</v>
      </c>
      <c r="F375" s="45"/>
      <c r="G375" s="45"/>
      <c r="H375" s="45"/>
      <c r="I375" s="45"/>
      <c r="J375" s="47"/>
    </row>
    <row r="376">
      <c r="A376" s="36" t="s">
        <v>46</v>
      </c>
      <c r="B376" s="36">
        <v>434</v>
      </c>
      <c r="C376" s="37" t="s">
        <v>466</v>
      </c>
      <c r="D376" s="36" t="s">
        <v>146</v>
      </c>
      <c r="E376" s="38" t="s">
        <v>467</v>
      </c>
      <c r="F376" s="39" t="s">
        <v>129</v>
      </c>
      <c r="G376" s="40">
        <v>83.299999999999997</v>
      </c>
      <c r="H376" s="41">
        <v>0</v>
      </c>
      <c r="I376" s="42">
        <f>ROUND(G376*H376,P4)</f>
        <v>0</v>
      </c>
      <c r="J376" s="39" t="s">
        <v>85</v>
      </c>
      <c r="O376" s="43">
        <f>I376*0.21</f>
        <v>0</v>
      </c>
      <c r="P376">
        <v>3</v>
      </c>
    </row>
    <row r="377">
      <c r="A377" s="36" t="s">
        <v>51</v>
      </c>
      <c r="B377" s="44"/>
      <c r="C377" s="45"/>
      <c r="D377" s="45"/>
      <c r="E377" s="46"/>
      <c r="F377" s="45"/>
      <c r="G377" s="45"/>
      <c r="H377" s="45"/>
      <c r="I377" s="45"/>
      <c r="J377" s="47"/>
    </row>
    <row r="378" ht="30">
      <c r="A378" s="36" t="s">
        <v>52</v>
      </c>
      <c r="B378" s="44"/>
      <c r="C378" s="45"/>
      <c r="D378" s="45"/>
      <c r="E378" s="48" t="s">
        <v>148</v>
      </c>
      <c r="F378" s="45"/>
      <c r="G378" s="45"/>
      <c r="H378" s="45"/>
      <c r="I378" s="45"/>
      <c r="J378" s="47"/>
    </row>
    <row r="379" ht="30">
      <c r="A379" s="36" t="s">
        <v>54</v>
      </c>
      <c r="B379" s="44"/>
      <c r="C379" s="45"/>
      <c r="D379" s="45"/>
      <c r="E379" s="38" t="s">
        <v>465</v>
      </c>
      <c r="F379" s="45"/>
      <c r="G379" s="45"/>
      <c r="H379" s="45"/>
      <c r="I379" s="45"/>
      <c r="J379" s="47"/>
    </row>
    <row r="380">
      <c r="A380" s="30" t="s">
        <v>43</v>
      </c>
      <c r="B380" s="31"/>
      <c r="C380" s="32" t="s">
        <v>468</v>
      </c>
      <c r="D380" s="33"/>
      <c r="E380" s="30" t="s">
        <v>469</v>
      </c>
      <c r="F380" s="33"/>
      <c r="G380" s="33"/>
      <c r="H380" s="33"/>
      <c r="I380" s="34">
        <f>SUMIFS(I381:I384,A381:A384,"P")</f>
        <v>0</v>
      </c>
      <c r="J380" s="35"/>
    </row>
    <row r="381">
      <c r="A381" s="36" t="s">
        <v>46</v>
      </c>
      <c r="B381" s="36">
        <v>448</v>
      </c>
      <c r="C381" s="37" t="s">
        <v>470</v>
      </c>
      <c r="D381" s="36" t="s">
        <v>146</v>
      </c>
      <c r="E381" s="38" t="s">
        <v>471</v>
      </c>
      <c r="F381" s="39" t="s">
        <v>129</v>
      </c>
      <c r="G381" s="40">
        <v>83.299999999999997</v>
      </c>
      <c r="H381" s="41">
        <v>0</v>
      </c>
      <c r="I381" s="42">
        <f>ROUND(G381*H381,P4)</f>
        <v>0</v>
      </c>
      <c r="J381" s="39" t="s">
        <v>85</v>
      </c>
      <c r="O381" s="43">
        <f>I381*0.21</f>
        <v>0</v>
      </c>
      <c r="P381">
        <v>3</v>
      </c>
    </row>
    <row r="382">
      <c r="A382" s="36" t="s">
        <v>51</v>
      </c>
      <c r="B382" s="44"/>
      <c r="C382" s="45"/>
      <c r="D382" s="45"/>
      <c r="E382" s="38" t="s">
        <v>472</v>
      </c>
      <c r="F382" s="45"/>
      <c r="G382" s="45"/>
      <c r="H382" s="45"/>
      <c r="I382" s="45"/>
      <c r="J382" s="47"/>
    </row>
    <row r="383" ht="30">
      <c r="A383" s="36" t="s">
        <v>52</v>
      </c>
      <c r="B383" s="44"/>
      <c r="C383" s="45"/>
      <c r="D383" s="45"/>
      <c r="E383" s="48" t="s">
        <v>473</v>
      </c>
      <c r="F383" s="45"/>
      <c r="G383" s="45"/>
      <c r="H383" s="45"/>
      <c r="I383" s="45"/>
      <c r="J383" s="47"/>
    </row>
    <row r="384" ht="45">
      <c r="A384" s="36" t="s">
        <v>54</v>
      </c>
      <c r="B384" s="44"/>
      <c r="C384" s="45"/>
      <c r="D384" s="45"/>
      <c r="E384" s="38" t="s">
        <v>474</v>
      </c>
      <c r="F384" s="45"/>
      <c r="G384" s="45"/>
      <c r="H384" s="45"/>
      <c r="I384" s="45"/>
      <c r="J384" s="47"/>
    </row>
    <row r="385">
      <c r="A385" s="30" t="s">
        <v>43</v>
      </c>
      <c r="B385" s="31"/>
      <c r="C385" s="32" t="s">
        <v>475</v>
      </c>
      <c r="D385" s="33"/>
      <c r="E385" s="30" t="s">
        <v>476</v>
      </c>
      <c r="F385" s="33"/>
      <c r="G385" s="33"/>
      <c r="H385" s="33"/>
      <c r="I385" s="34">
        <f>SUMIFS(I386:I397,A386:A397,"P")</f>
        <v>0</v>
      </c>
      <c r="J385" s="35"/>
    </row>
    <row r="386">
      <c r="A386" s="36" t="s">
        <v>46</v>
      </c>
      <c r="B386" s="36">
        <v>480</v>
      </c>
      <c r="C386" s="37" t="s">
        <v>477</v>
      </c>
      <c r="D386" s="36" t="s">
        <v>478</v>
      </c>
      <c r="E386" s="38" t="s">
        <v>479</v>
      </c>
      <c r="F386" s="39" t="s">
        <v>129</v>
      </c>
      <c r="G386" s="40">
        <v>6.25</v>
      </c>
      <c r="H386" s="41">
        <v>0</v>
      </c>
      <c r="I386" s="42">
        <f>ROUND(G386*H386,P4)</f>
        <v>0</v>
      </c>
      <c r="J386" s="39" t="s">
        <v>85</v>
      </c>
      <c r="O386" s="43">
        <f>I386*0.21</f>
        <v>0</v>
      </c>
      <c r="P386">
        <v>3</v>
      </c>
    </row>
    <row r="387">
      <c r="A387" s="36" t="s">
        <v>51</v>
      </c>
      <c r="B387" s="44"/>
      <c r="C387" s="45"/>
      <c r="D387" s="45"/>
      <c r="E387" s="38" t="s">
        <v>480</v>
      </c>
      <c r="F387" s="45"/>
      <c r="G387" s="45"/>
      <c r="H387" s="45"/>
      <c r="I387" s="45"/>
      <c r="J387" s="47"/>
    </row>
    <row r="388" ht="30">
      <c r="A388" s="36" t="s">
        <v>52</v>
      </c>
      <c r="B388" s="44"/>
      <c r="C388" s="45"/>
      <c r="D388" s="45"/>
      <c r="E388" s="48" t="s">
        <v>481</v>
      </c>
      <c r="F388" s="45"/>
      <c r="G388" s="45"/>
      <c r="H388" s="45"/>
      <c r="I388" s="45"/>
      <c r="J388" s="47"/>
    </row>
    <row r="389" ht="150">
      <c r="A389" s="36" t="s">
        <v>54</v>
      </c>
      <c r="B389" s="44"/>
      <c r="C389" s="45"/>
      <c r="D389" s="45"/>
      <c r="E389" s="38" t="s">
        <v>482</v>
      </c>
      <c r="F389" s="45"/>
      <c r="G389" s="45"/>
      <c r="H389" s="45"/>
      <c r="I389" s="45"/>
      <c r="J389" s="47"/>
    </row>
    <row r="390">
      <c r="A390" s="36" t="s">
        <v>46</v>
      </c>
      <c r="B390" s="36">
        <v>544</v>
      </c>
      <c r="C390" s="37" t="s">
        <v>483</v>
      </c>
      <c r="D390" s="36" t="s">
        <v>73</v>
      </c>
      <c r="E390" s="38" t="s">
        <v>484</v>
      </c>
      <c r="F390" s="39" t="s">
        <v>105</v>
      </c>
      <c r="G390" s="40">
        <v>4</v>
      </c>
      <c r="H390" s="41">
        <v>0</v>
      </c>
      <c r="I390" s="42">
        <f>ROUND(G390*H390,P4)</f>
        <v>0</v>
      </c>
      <c r="J390" s="39" t="s">
        <v>85</v>
      </c>
      <c r="O390" s="43">
        <f>I390*0.21</f>
        <v>0</v>
      </c>
      <c r="P390">
        <v>3</v>
      </c>
    </row>
    <row r="391">
      <c r="A391" s="36" t="s">
        <v>51</v>
      </c>
      <c r="B391" s="44"/>
      <c r="C391" s="45"/>
      <c r="D391" s="45"/>
      <c r="E391" s="46" t="s">
        <v>73</v>
      </c>
      <c r="F391" s="45"/>
      <c r="G391" s="45"/>
      <c r="H391" s="45"/>
      <c r="I391" s="45"/>
      <c r="J391" s="47"/>
    </row>
    <row r="392" ht="30">
      <c r="A392" s="36" t="s">
        <v>52</v>
      </c>
      <c r="B392" s="44"/>
      <c r="C392" s="45"/>
      <c r="D392" s="45"/>
      <c r="E392" s="48" t="s">
        <v>485</v>
      </c>
      <c r="F392" s="45"/>
      <c r="G392" s="45"/>
      <c r="H392" s="45"/>
      <c r="I392" s="45"/>
      <c r="J392" s="47"/>
    </row>
    <row r="393" ht="150">
      <c r="A393" s="36" t="s">
        <v>54</v>
      </c>
      <c r="B393" s="44"/>
      <c r="C393" s="45"/>
      <c r="D393" s="45"/>
      <c r="E393" s="38" t="s">
        <v>486</v>
      </c>
      <c r="F393" s="45"/>
      <c r="G393" s="45"/>
      <c r="H393" s="45"/>
      <c r="I393" s="45"/>
      <c r="J393" s="47"/>
    </row>
    <row r="394">
      <c r="A394" s="36" t="s">
        <v>46</v>
      </c>
      <c r="B394" s="36">
        <v>546</v>
      </c>
      <c r="C394" s="37" t="s">
        <v>487</v>
      </c>
      <c r="D394" s="36" t="s">
        <v>73</v>
      </c>
      <c r="E394" s="38" t="s">
        <v>488</v>
      </c>
      <c r="F394" s="39" t="s">
        <v>129</v>
      </c>
      <c r="G394" s="40">
        <v>46</v>
      </c>
      <c r="H394" s="41">
        <v>0</v>
      </c>
      <c r="I394" s="42">
        <f>ROUND(G394*H394,P4)</f>
        <v>0</v>
      </c>
      <c r="J394" s="39" t="s">
        <v>85</v>
      </c>
      <c r="O394" s="43">
        <f>I394*0.21</f>
        <v>0</v>
      </c>
      <c r="P394">
        <v>3</v>
      </c>
    </row>
    <row r="395">
      <c r="A395" s="36" t="s">
        <v>51</v>
      </c>
      <c r="B395" s="44"/>
      <c r="C395" s="45"/>
      <c r="D395" s="45"/>
      <c r="E395" s="46" t="s">
        <v>73</v>
      </c>
      <c r="F395" s="45"/>
      <c r="G395" s="45"/>
      <c r="H395" s="45"/>
      <c r="I395" s="45"/>
      <c r="J395" s="47"/>
    </row>
    <row r="396" ht="30">
      <c r="A396" s="36" t="s">
        <v>52</v>
      </c>
      <c r="B396" s="44"/>
      <c r="C396" s="45"/>
      <c r="D396" s="45"/>
      <c r="E396" s="48" t="s">
        <v>489</v>
      </c>
      <c r="F396" s="45"/>
      <c r="G396" s="45"/>
      <c r="H396" s="45"/>
      <c r="I396" s="45"/>
      <c r="J396" s="47"/>
    </row>
    <row r="397" ht="105">
      <c r="A397" s="36" t="s">
        <v>54</v>
      </c>
      <c r="B397" s="49"/>
      <c r="C397" s="50"/>
      <c r="D397" s="50"/>
      <c r="E397" s="38" t="s">
        <v>490</v>
      </c>
      <c r="F397" s="50"/>
      <c r="G397" s="50"/>
      <c r="H397" s="50"/>
      <c r="I397" s="50"/>
      <c r="J397" s="51"/>
    </row>
  </sheetData>
  <sheetProtection sheet="1" objects="1" scenarios="1" spinCount="100000" saltValue="wLEHxGq08ZQCpWeQmkkuqN+sDRLt39ROzYcWRlUXNG8fj1siJzNdguNI3uvYYk1lcjfBqCQcjzV1cbD15x/Jhg==" hashValue="M8to7xz35GbInQdNPmpeNqdAJwutPf+oLCAgMUqszOiaDQfsooD5//Fdrm20+qNe1rdSfjieyKUiGJk3cnczAA=="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13</v>
      </c>
      <c r="I3" s="24">
        <f>SUMIFS(I8:I159,A8:A159,"SD")</f>
        <v>0</v>
      </c>
      <c r="J3" s="18"/>
      <c r="O3">
        <v>0</v>
      </c>
      <c r="P3">
        <v>2</v>
      </c>
    </row>
    <row r="4">
      <c r="A4" s="3" t="s">
        <v>30</v>
      </c>
      <c r="B4" s="19" t="s">
        <v>31</v>
      </c>
      <c r="C4" s="20" t="s">
        <v>13</v>
      </c>
      <c r="D4" s="21"/>
      <c r="E4" s="22" t="s">
        <v>14</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SUMIFS(I9:I16,A9:A16,"P")</f>
        <v>0</v>
      </c>
      <c r="J8" s="35"/>
    </row>
    <row r="9">
      <c r="A9" s="36" t="s">
        <v>46</v>
      </c>
      <c r="B9" s="36">
        <v>1</v>
      </c>
      <c r="C9" s="37" t="s">
        <v>493</v>
      </c>
      <c r="D9" s="36" t="s">
        <v>73</v>
      </c>
      <c r="E9" s="38" t="s">
        <v>494</v>
      </c>
      <c r="F9" s="39" t="s">
        <v>50</v>
      </c>
      <c r="G9" s="40">
        <v>23.079999999999998</v>
      </c>
      <c r="H9" s="41">
        <v>0</v>
      </c>
      <c r="I9" s="42">
        <f>ROUND(G9*H9,P4)</f>
        <v>0</v>
      </c>
      <c r="J9" s="36"/>
      <c r="O9" s="43">
        <f>I9*0.21</f>
        <v>0</v>
      </c>
      <c r="P9">
        <v>3</v>
      </c>
    </row>
    <row r="10">
      <c r="A10" s="36" t="s">
        <v>51</v>
      </c>
      <c r="B10" s="44"/>
      <c r="C10" s="45"/>
      <c r="D10" s="45"/>
      <c r="E10" s="38" t="s">
        <v>495</v>
      </c>
      <c r="F10" s="45"/>
      <c r="G10" s="45"/>
      <c r="H10" s="45"/>
      <c r="I10" s="45"/>
      <c r="J10" s="47"/>
    </row>
    <row r="11" ht="60">
      <c r="A11" s="36" t="s">
        <v>52</v>
      </c>
      <c r="B11" s="44"/>
      <c r="C11" s="45"/>
      <c r="D11" s="45"/>
      <c r="E11" s="48" t="s">
        <v>496</v>
      </c>
      <c r="F11" s="45"/>
      <c r="G11" s="45"/>
      <c r="H11" s="45"/>
      <c r="I11" s="45"/>
      <c r="J11" s="47"/>
    </row>
    <row r="12" ht="30">
      <c r="A12" s="36" t="s">
        <v>54</v>
      </c>
      <c r="B12" s="44"/>
      <c r="C12" s="45"/>
      <c r="D12" s="45"/>
      <c r="E12" s="38" t="s">
        <v>55</v>
      </c>
      <c r="F12" s="45"/>
      <c r="G12" s="45"/>
      <c r="H12" s="45"/>
      <c r="I12" s="45"/>
      <c r="J12" s="47"/>
    </row>
    <row r="13">
      <c r="A13" s="36" t="s">
        <v>46</v>
      </c>
      <c r="B13" s="36">
        <v>2</v>
      </c>
      <c r="C13" s="37" t="s">
        <v>497</v>
      </c>
      <c r="D13" s="36" t="s">
        <v>73</v>
      </c>
      <c r="E13" s="38" t="s">
        <v>498</v>
      </c>
      <c r="F13" s="39" t="s">
        <v>50</v>
      </c>
      <c r="G13" s="40">
        <v>293.25</v>
      </c>
      <c r="H13" s="41">
        <v>0</v>
      </c>
      <c r="I13" s="42">
        <f>ROUND(G13*H13,P4)</f>
        <v>0</v>
      </c>
      <c r="J13" s="36"/>
      <c r="O13" s="43">
        <f>I13*0.21</f>
        <v>0</v>
      </c>
      <c r="P13">
        <v>3</v>
      </c>
    </row>
    <row r="14">
      <c r="A14" s="36" t="s">
        <v>51</v>
      </c>
      <c r="B14" s="44"/>
      <c r="C14" s="45"/>
      <c r="D14" s="45"/>
      <c r="E14" s="38" t="s">
        <v>499</v>
      </c>
      <c r="F14" s="45"/>
      <c r="G14" s="45"/>
      <c r="H14" s="45"/>
      <c r="I14" s="45"/>
      <c r="J14" s="47"/>
    </row>
    <row r="15">
      <c r="A15" s="36" t="s">
        <v>52</v>
      </c>
      <c r="B15" s="44"/>
      <c r="C15" s="45"/>
      <c r="D15" s="45"/>
      <c r="E15" s="48" t="s">
        <v>500</v>
      </c>
      <c r="F15" s="45"/>
      <c r="G15" s="45"/>
      <c r="H15" s="45"/>
      <c r="I15" s="45"/>
      <c r="J15" s="47"/>
    </row>
    <row r="16" ht="30">
      <c r="A16" s="36" t="s">
        <v>54</v>
      </c>
      <c r="B16" s="44"/>
      <c r="C16" s="45"/>
      <c r="D16" s="45"/>
      <c r="E16" s="38" t="s">
        <v>55</v>
      </c>
      <c r="F16" s="45"/>
      <c r="G16" s="45"/>
      <c r="H16" s="45"/>
      <c r="I16" s="45"/>
      <c r="J16" s="47"/>
    </row>
    <row r="17">
      <c r="A17" s="30" t="s">
        <v>43</v>
      </c>
      <c r="B17" s="31"/>
      <c r="C17" s="32" t="s">
        <v>382</v>
      </c>
      <c r="D17" s="33"/>
      <c r="E17" s="30" t="s">
        <v>501</v>
      </c>
      <c r="F17" s="33"/>
      <c r="G17" s="33"/>
      <c r="H17" s="33"/>
      <c r="I17" s="34">
        <f>SUMIFS(I18:I37,A18:A37,"P")</f>
        <v>0</v>
      </c>
      <c r="J17" s="35"/>
    </row>
    <row r="18">
      <c r="A18" s="36" t="s">
        <v>46</v>
      </c>
      <c r="B18" s="36">
        <v>3</v>
      </c>
      <c r="C18" s="37" t="s">
        <v>502</v>
      </c>
      <c r="D18" s="36" t="s">
        <v>73</v>
      </c>
      <c r="E18" s="38" t="s">
        <v>503</v>
      </c>
      <c r="F18" s="39" t="s">
        <v>129</v>
      </c>
      <c r="G18" s="40">
        <v>30</v>
      </c>
      <c r="H18" s="41">
        <v>0</v>
      </c>
      <c r="I18" s="42">
        <f>ROUND(G18*H18,P4)</f>
        <v>0</v>
      </c>
      <c r="J18" s="39" t="s">
        <v>85</v>
      </c>
      <c r="O18" s="43">
        <f>I18*0.21</f>
        <v>0</v>
      </c>
      <c r="P18">
        <v>3</v>
      </c>
    </row>
    <row r="19">
      <c r="A19" s="36" t="s">
        <v>51</v>
      </c>
      <c r="B19" s="44"/>
      <c r="C19" s="45"/>
      <c r="D19" s="45"/>
      <c r="E19" s="38" t="s">
        <v>504</v>
      </c>
      <c r="F19" s="45"/>
      <c r="G19" s="45"/>
      <c r="H19" s="45"/>
      <c r="I19" s="45"/>
      <c r="J19" s="47"/>
    </row>
    <row r="20">
      <c r="A20" s="36" t="s">
        <v>52</v>
      </c>
      <c r="B20" s="44"/>
      <c r="C20" s="45"/>
      <c r="D20" s="45"/>
      <c r="E20" s="48" t="s">
        <v>505</v>
      </c>
      <c r="F20" s="45"/>
      <c r="G20" s="45"/>
      <c r="H20" s="45"/>
      <c r="I20" s="45"/>
      <c r="J20" s="47"/>
    </row>
    <row r="21">
      <c r="A21" s="36" t="s">
        <v>54</v>
      </c>
      <c r="B21" s="44"/>
      <c r="C21" s="45"/>
      <c r="D21" s="45"/>
      <c r="E21" s="46" t="s">
        <v>73</v>
      </c>
      <c r="F21" s="45"/>
      <c r="G21" s="45"/>
      <c r="H21" s="45"/>
      <c r="I21" s="45"/>
      <c r="J21" s="47"/>
    </row>
    <row r="22">
      <c r="A22" s="36" t="s">
        <v>46</v>
      </c>
      <c r="B22" s="36">
        <v>4</v>
      </c>
      <c r="C22" s="37" t="s">
        <v>506</v>
      </c>
      <c r="D22" s="36" t="s">
        <v>73</v>
      </c>
      <c r="E22" s="38" t="s">
        <v>507</v>
      </c>
      <c r="F22" s="39" t="s">
        <v>50</v>
      </c>
      <c r="G22" s="40">
        <v>12</v>
      </c>
      <c r="H22" s="41">
        <v>0</v>
      </c>
      <c r="I22" s="42">
        <f>ROUND(G22*H22,P4)</f>
        <v>0</v>
      </c>
      <c r="J22" s="39" t="s">
        <v>85</v>
      </c>
      <c r="O22" s="43">
        <f>I22*0.21</f>
        <v>0</v>
      </c>
      <c r="P22">
        <v>3</v>
      </c>
    </row>
    <row r="23">
      <c r="A23" s="36" t="s">
        <v>51</v>
      </c>
      <c r="B23" s="44"/>
      <c r="C23" s="45"/>
      <c r="D23" s="45"/>
      <c r="E23" s="46" t="s">
        <v>73</v>
      </c>
      <c r="F23" s="45"/>
      <c r="G23" s="45"/>
      <c r="H23" s="45"/>
      <c r="I23" s="45"/>
      <c r="J23" s="47"/>
    </row>
    <row r="24">
      <c r="A24" s="36" t="s">
        <v>52</v>
      </c>
      <c r="B24" s="44"/>
      <c r="C24" s="45"/>
      <c r="D24" s="45"/>
      <c r="E24" s="48" t="s">
        <v>508</v>
      </c>
      <c r="F24" s="45"/>
      <c r="G24" s="45"/>
      <c r="H24" s="45"/>
      <c r="I24" s="45"/>
      <c r="J24" s="47"/>
    </row>
    <row r="25" ht="409.5">
      <c r="A25" s="36" t="s">
        <v>54</v>
      </c>
      <c r="B25" s="44"/>
      <c r="C25" s="45"/>
      <c r="D25" s="45"/>
      <c r="E25" s="38" t="s">
        <v>164</v>
      </c>
      <c r="F25" s="45"/>
      <c r="G25" s="45"/>
      <c r="H25" s="45"/>
      <c r="I25" s="45"/>
      <c r="J25" s="47"/>
    </row>
    <row r="26">
      <c r="A26" s="36" t="s">
        <v>46</v>
      </c>
      <c r="B26" s="36">
        <v>5</v>
      </c>
      <c r="C26" s="37" t="s">
        <v>509</v>
      </c>
      <c r="D26" s="36" t="s">
        <v>73</v>
      </c>
      <c r="E26" s="38" t="s">
        <v>510</v>
      </c>
      <c r="F26" s="39" t="s">
        <v>50</v>
      </c>
      <c r="G26" s="40">
        <v>281.25</v>
      </c>
      <c r="H26" s="41">
        <v>0</v>
      </c>
      <c r="I26" s="42">
        <f>ROUND(G26*H26,P4)</f>
        <v>0</v>
      </c>
      <c r="J26" s="39" t="s">
        <v>85</v>
      </c>
      <c r="O26" s="43">
        <f>I26*0.21</f>
        <v>0</v>
      </c>
      <c r="P26">
        <v>3</v>
      </c>
    </row>
    <row r="27">
      <c r="A27" s="36" t="s">
        <v>51</v>
      </c>
      <c r="B27" s="44"/>
      <c r="C27" s="45"/>
      <c r="D27" s="45"/>
      <c r="E27" s="46" t="s">
        <v>73</v>
      </c>
      <c r="F27" s="45"/>
      <c r="G27" s="45"/>
      <c r="H27" s="45"/>
      <c r="I27" s="45"/>
      <c r="J27" s="47"/>
    </row>
    <row r="28" ht="30">
      <c r="A28" s="36" t="s">
        <v>52</v>
      </c>
      <c r="B28" s="44"/>
      <c r="C28" s="45"/>
      <c r="D28" s="45"/>
      <c r="E28" s="48" t="s">
        <v>511</v>
      </c>
      <c r="F28" s="45"/>
      <c r="G28" s="45"/>
      <c r="H28" s="45"/>
      <c r="I28" s="45"/>
      <c r="J28" s="47"/>
    </row>
    <row r="29" ht="409.5">
      <c r="A29" s="36" t="s">
        <v>54</v>
      </c>
      <c r="B29" s="44"/>
      <c r="C29" s="45"/>
      <c r="D29" s="45"/>
      <c r="E29" s="38" t="s">
        <v>192</v>
      </c>
      <c r="F29" s="45"/>
      <c r="G29" s="45"/>
      <c r="H29" s="45"/>
      <c r="I29" s="45"/>
      <c r="J29" s="47"/>
    </row>
    <row r="30">
      <c r="A30" s="36" t="s">
        <v>46</v>
      </c>
      <c r="B30" s="36">
        <v>6</v>
      </c>
      <c r="C30" s="37" t="s">
        <v>512</v>
      </c>
      <c r="D30" s="36" t="s">
        <v>73</v>
      </c>
      <c r="E30" s="38" t="s">
        <v>513</v>
      </c>
      <c r="F30" s="39" t="s">
        <v>50</v>
      </c>
      <c r="G30" s="40">
        <v>293.25</v>
      </c>
      <c r="H30" s="41">
        <v>0</v>
      </c>
      <c r="I30" s="42">
        <f>ROUND(G30*H30,P4)</f>
        <v>0</v>
      </c>
      <c r="J30" s="39" t="s">
        <v>85</v>
      </c>
      <c r="O30" s="43">
        <f>I30*0.21</f>
        <v>0</v>
      </c>
      <c r="P30">
        <v>3</v>
      </c>
    </row>
    <row r="31">
      <c r="A31" s="36" t="s">
        <v>51</v>
      </c>
      <c r="B31" s="44"/>
      <c r="C31" s="45"/>
      <c r="D31" s="45"/>
      <c r="E31" s="38" t="s">
        <v>514</v>
      </c>
      <c r="F31" s="45"/>
      <c r="G31" s="45"/>
      <c r="H31" s="45"/>
      <c r="I31" s="45"/>
      <c r="J31" s="47"/>
    </row>
    <row r="32" ht="45">
      <c r="A32" s="36" t="s">
        <v>52</v>
      </c>
      <c r="B32" s="44"/>
      <c r="C32" s="45"/>
      <c r="D32" s="45"/>
      <c r="E32" s="48" t="s">
        <v>515</v>
      </c>
      <c r="F32" s="45"/>
      <c r="G32" s="45"/>
      <c r="H32" s="45"/>
      <c r="I32" s="45"/>
      <c r="J32" s="47"/>
    </row>
    <row r="33" ht="240">
      <c r="A33" s="36" t="s">
        <v>54</v>
      </c>
      <c r="B33" s="44"/>
      <c r="C33" s="45"/>
      <c r="D33" s="45"/>
      <c r="E33" s="38" t="s">
        <v>516</v>
      </c>
      <c r="F33" s="45"/>
      <c r="G33" s="45"/>
      <c r="H33" s="45"/>
      <c r="I33" s="45"/>
      <c r="J33" s="47"/>
    </row>
    <row r="34">
      <c r="A34" s="36" t="s">
        <v>46</v>
      </c>
      <c r="B34" s="36">
        <v>7</v>
      </c>
      <c r="C34" s="37" t="s">
        <v>517</v>
      </c>
      <c r="D34" s="36" t="s">
        <v>73</v>
      </c>
      <c r="E34" s="38" t="s">
        <v>518</v>
      </c>
      <c r="F34" s="39" t="s">
        <v>50</v>
      </c>
      <c r="G34" s="40">
        <v>12</v>
      </c>
      <c r="H34" s="41">
        <v>0</v>
      </c>
      <c r="I34" s="42">
        <f>ROUND(G34*H34,P4)</f>
        <v>0</v>
      </c>
      <c r="J34" s="39" t="s">
        <v>85</v>
      </c>
      <c r="O34" s="43">
        <f>I34*0.21</f>
        <v>0</v>
      </c>
      <c r="P34">
        <v>3</v>
      </c>
    </row>
    <row r="35">
      <c r="A35" s="36" t="s">
        <v>51</v>
      </c>
      <c r="B35" s="44"/>
      <c r="C35" s="45"/>
      <c r="D35" s="45"/>
      <c r="E35" s="38" t="s">
        <v>519</v>
      </c>
      <c r="F35" s="45"/>
      <c r="G35" s="45"/>
      <c r="H35" s="45"/>
      <c r="I35" s="45"/>
      <c r="J35" s="47"/>
    </row>
    <row r="36">
      <c r="A36" s="36" t="s">
        <v>52</v>
      </c>
      <c r="B36" s="44"/>
      <c r="C36" s="45"/>
      <c r="D36" s="45"/>
      <c r="E36" s="48" t="s">
        <v>520</v>
      </c>
      <c r="F36" s="45"/>
      <c r="G36" s="45"/>
      <c r="H36" s="45"/>
      <c r="I36" s="45"/>
      <c r="J36" s="47"/>
    </row>
    <row r="37" ht="345">
      <c r="A37" s="36" t="s">
        <v>54</v>
      </c>
      <c r="B37" s="44"/>
      <c r="C37" s="45"/>
      <c r="D37" s="45"/>
      <c r="E37" s="38" t="s">
        <v>521</v>
      </c>
      <c r="F37" s="45"/>
      <c r="G37" s="45"/>
      <c r="H37" s="45"/>
      <c r="I37" s="45"/>
      <c r="J37" s="47"/>
    </row>
    <row r="38">
      <c r="A38" s="30" t="s">
        <v>43</v>
      </c>
      <c r="B38" s="31"/>
      <c r="C38" s="32" t="s">
        <v>522</v>
      </c>
      <c r="D38" s="33"/>
      <c r="E38" s="30" t="s">
        <v>523</v>
      </c>
      <c r="F38" s="33"/>
      <c r="G38" s="33"/>
      <c r="H38" s="33"/>
      <c r="I38" s="34">
        <f>SUMIFS(I39:I54,A39:A54,"P")</f>
        <v>0</v>
      </c>
      <c r="J38" s="35"/>
    </row>
    <row r="39">
      <c r="A39" s="36" t="s">
        <v>46</v>
      </c>
      <c r="B39" s="36">
        <v>8</v>
      </c>
      <c r="C39" s="37" t="s">
        <v>524</v>
      </c>
      <c r="D39" s="36" t="s">
        <v>73</v>
      </c>
      <c r="E39" s="38" t="s">
        <v>525</v>
      </c>
      <c r="F39" s="39" t="s">
        <v>50</v>
      </c>
      <c r="G39" s="40">
        <v>3.6000000000000001</v>
      </c>
      <c r="H39" s="41">
        <v>0</v>
      </c>
      <c r="I39" s="42">
        <f>ROUND(G39*H39,P4)</f>
        <v>0</v>
      </c>
      <c r="J39" s="39" t="s">
        <v>85</v>
      </c>
      <c r="O39" s="43">
        <f>I39*0.21</f>
        <v>0</v>
      </c>
      <c r="P39">
        <v>3</v>
      </c>
    </row>
    <row r="40">
      <c r="A40" s="36" t="s">
        <v>51</v>
      </c>
      <c r="B40" s="44"/>
      <c r="C40" s="45"/>
      <c r="D40" s="45"/>
      <c r="E40" s="38" t="s">
        <v>526</v>
      </c>
      <c r="F40" s="45"/>
      <c r="G40" s="45"/>
      <c r="H40" s="45"/>
      <c r="I40" s="45"/>
      <c r="J40" s="47"/>
    </row>
    <row r="41" ht="30">
      <c r="A41" s="36" t="s">
        <v>52</v>
      </c>
      <c r="B41" s="44"/>
      <c r="C41" s="45"/>
      <c r="D41" s="45"/>
      <c r="E41" s="48" t="s">
        <v>527</v>
      </c>
      <c r="F41" s="45"/>
      <c r="G41" s="45"/>
      <c r="H41" s="45"/>
      <c r="I41" s="45"/>
      <c r="J41" s="47"/>
    </row>
    <row r="42" ht="75">
      <c r="A42" s="36" t="s">
        <v>54</v>
      </c>
      <c r="B42" s="44"/>
      <c r="C42" s="45"/>
      <c r="D42" s="45"/>
      <c r="E42" s="38" t="s">
        <v>528</v>
      </c>
      <c r="F42" s="45"/>
      <c r="G42" s="45"/>
      <c r="H42" s="45"/>
      <c r="I42" s="45"/>
      <c r="J42" s="47"/>
    </row>
    <row r="43">
      <c r="A43" s="36" t="s">
        <v>46</v>
      </c>
      <c r="B43" s="36">
        <v>9</v>
      </c>
      <c r="C43" s="37" t="s">
        <v>529</v>
      </c>
      <c r="D43" s="36" t="s">
        <v>73</v>
      </c>
      <c r="E43" s="38" t="s">
        <v>530</v>
      </c>
      <c r="F43" s="39" t="s">
        <v>50</v>
      </c>
      <c r="G43" s="40">
        <v>14.178000000000001</v>
      </c>
      <c r="H43" s="41">
        <v>0</v>
      </c>
      <c r="I43" s="42">
        <f>ROUND(G43*H43,P4)</f>
        <v>0</v>
      </c>
      <c r="J43" s="39" t="s">
        <v>85</v>
      </c>
      <c r="O43" s="43">
        <f>I43*0.21</f>
        <v>0</v>
      </c>
      <c r="P43">
        <v>3</v>
      </c>
    </row>
    <row r="44">
      <c r="A44" s="36" t="s">
        <v>51</v>
      </c>
      <c r="B44" s="44"/>
      <c r="C44" s="45"/>
      <c r="D44" s="45"/>
      <c r="E44" s="38" t="s">
        <v>531</v>
      </c>
      <c r="F44" s="45"/>
      <c r="G44" s="45"/>
      <c r="H44" s="45"/>
      <c r="I44" s="45"/>
      <c r="J44" s="47"/>
    </row>
    <row r="45" ht="60">
      <c r="A45" s="36" t="s">
        <v>52</v>
      </c>
      <c r="B45" s="44"/>
      <c r="C45" s="45"/>
      <c r="D45" s="45"/>
      <c r="E45" s="48" t="s">
        <v>532</v>
      </c>
      <c r="F45" s="45"/>
      <c r="G45" s="45"/>
      <c r="H45" s="45"/>
      <c r="I45" s="45"/>
      <c r="J45" s="47"/>
    </row>
    <row r="46" ht="409.5">
      <c r="A46" s="36" t="s">
        <v>54</v>
      </c>
      <c r="B46" s="44"/>
      <c r="C46" s="45"/>
      <c r="D46" s="45"/>
      <c r="E46" s="38" t="s">
        <v>533</v>
      </c>
      <c r="F46" s="45"/>
      <c r="G46" s="45"/>
      <c r="H46" s="45"/>
      <c r="I46" s="45"/>
      <c r="J46" s="47"/>
    </row>
    <row r="47">
      <c r="A47" s="36" t="s">
        <v>46</v>
      </c>
      <c r="B47" s="36">
        <v>10</v>
      </c>
      <c r="C47" s="37" t="s">
        <v>534</v>
      </c>
      <c r="D47" s="36" t="s">
        <v>73</v>
      </c>
      <c r="E47" s="38" t="s">
        <v>535</v>
      </c>
      <c r="F47" s="39" t="s">
        <v>62</v>
      </c>
      <c r="G47" s="40">
        <v>2.1269999999999998</v>
      </c>
      <c r="H47" s="41">
        <v>0</v>
      </c>
      <c r="I47" s="42">
        <f>ROUND(G47*H47,P4)</f>
        <v>0</v>
      </c>
      <c r="J47" s="39" t="s">
        <v>85</v>
      </c>
      <c r="O47" s="43">
        <f>I47*0.21</f>
        <v>0</v>
      </c>
      <c r="P47">
        <v>3</v>
      </c>
    </row>
    <row r="48">
      <c r="A48" s="36" t="s">
        <v>51</v>
      </c>
      <c r="B48" s="44"/>
      <c r="C48" s="45"/>
      <c r="D48" s="45"/>
      <c r="E48" s="46" t="s">
        <v>73</v>
      </c>
      <c r="F48" s="45"/>
      <c r="G48" s="45"/>
      <c r="H48" s="45"/>
      <c r="I48" s="45"/>
      <c r="J48" s="47"/>
    </row>
    <row r="49" ht="30">
      <c r="A49" s="36" t="s">
        <v>52</v>
      </c>
      <c r="B49" s="44"/>
      <c r="C49" s="45"/>
      <c r="D49" s="45"/>
      <c r="E49" s="48" t="s">
        <v>536</v>
      </c>
      <c r="F49" s="45"/>
      <c r="G49" s="45"/>
      <c r="H49" s="45"/>
      <c r="I49" s="45"/>
      <c r="J49" s="47"/>
    </row>
    <row r="50" ht="330">
      <c r="A50" s="36" t="s">
        <v>54</v>
      </c>
      <c r="B50" s="44"/>
      <c r="C50" s="45"/>
      <c r="D50" s="45"/>
      <c r="E50" s="38" t="s">
        <v>537</v>
      </c>
      <c r="F50" s="45"/>
      <c r="G50" s="45"/>
      <c r="H50" s="45"/>
      <c r="I50" s="45"/>
      <c r="J50" s="47"/>
    </row>
    <row r="51">
      <c r="A51" s="36" t="s">
        <v>46</v>
      </c>
      <c r="B51" s="36">
        <v>11</v>
      </c>
      <c r="C51" s="37" t="s">
        <v>538</v>
      </c>
      <c r="D51" s="36" t="s">
        <v>73</v>
      </c>
      <c r="E51" s="38" t="s">
        <v>539</v>
      </c>
      <c r="F51" s="39" t="s">
        <v>84</v>
      </c>
      <c r="G51" s="40">
        <v>104</v>
      </c>
      <c r="H51" s="41">
        <v>0</v>
      </c>
      <c r="I51" s="42">
        <f>ROUND(G51*H51,P4)</f>
        <v>0</v>
      </c>
      <c r="J51" s="39" t="s">
        <v>85</v>
      </c>
      <c r="O51" s="43">
        <f>I51*0.21</f>
        <v>0</v>
      </c>
      <c r="P51">
        <v>3</v>
      </c>
    </row>
    <row r="52">
      <c r="A52" s="36" t="s">
        <v>51</v>
      </c>
      <c r="B52" s="44"/>
      <c r="C52" s="45"/>
      <c r="D52" s="45"/>
      <c r="E52" s="38" t="s">
        <v>540</v>
      </c>
      <c r="F52" s="45"/>
      <c r="G52" s="45"/>
      <c r="H52" s="45"/>
      <c r="I52" s="45"/>
      <c r="J52" s="47"/>
    </row>
    <row r="53">
      <c r="A53" s="36" t="s">
        <v>52</v>
      </c>
      <c r="B53" s="44"/>
      <c r="C53" s="45"/>
      <c r="D53" s="45"/>
      <c r="E53" s="48" t="s">
        <v>541</v>
      </c>
      <c r="F53" s="45"/>
      <c r="G53" s="45"/>
      <c r="H53" s="45"/>
      <c r="I53" s="45"/>
      <c r="J53" s="47"/>
    </row>
    <row r="54" ht="120">
      <c r="A54" s="36" t="s">
        <v>54</v>
      </c>
      <c r="B54" s="44"/>
      <c r="C54" s="45"/>
      <c r="D54" s="45"/>
      <c r="E54" s="38" t="s">
        <v>542</v>
      </c>
      <c r="F54" s="45"/>
      <c r="G54" s="45"/>
      <c r="H54" s="45"/>
      <c r="I54" s="45"/>
      <c r="J54" s="47"/>
    </row>
    <row r="55">
      <c r="A55" s="30" t="s">
        <v>43</v>
      </c>
      <c r="B55" s="31"/>
      <c r="C55" s="32" t="s">
        <v>543</v>
      </c>
      <c r="D55" s="33"/>
      <c r="E55" s="30" t="s">
        <v>544</v>
      </c>
      <c r="F55" s="33"/>
      <c r="G55" s="33"/>
      <c r="H55" s="33"/>
      <c r="I55" s="34">
        <f>SUMIFS(I56:I71,A56:A71,"P")</f>
        <v>0</v>
      </c>
      <c r="J55" s="35"/>
    </row>
    <row r="56">
      <c r="A56" s="36" t="s">
        <v>46</v>
      </c>
      <c r="B56" s="36">
        <v>12</v>
      </c>
      <c r="C56" s="37" t="s">
        <v>545</v>
      </c>
      <c r="D56" s="36" t="s">
        <v>73</v>
      </c>
      <c r="E56" s="38" t="s">
        <v>546</v>
      </c>
      <c r="F56" s="39" t="s">
        <v>50</v>
      </c>
      <c r="G56" s="40">
        <v>3.5910000000000002</v>
      </c>
      <c r="H56" s="41">
        <v>0</v>
      </c>
      <c r="I56" s="42">
        <f>ROUND(G56*H56,P4)</f>
        <v>0</v>
      </c>
      <c r="J56" s="39" t="s">
        <v>85</v>
      </c>
      <c r="O56" s="43">
        <f>I56*0.21</f>
        <v>0</v>
      </c>
      <c r="P56">
        <v>3</v>
      </c>
    </row>
    <row r="57">
      <c r="A57" s="36" t="s">
        <v>51</v>
      </c>
      <c r="B57" s="44"/>
      <c r="C57" s="45"/>
      <c r="D57" s="45"/>
      <c r="E57" s="38" t="s">
        <v>547</v>
      </c>
      <c r="F57" s="45"/>
      <c r="G57" s="45"/>
      <c r="H57" s="45"/>
      <c r="I57" s="45"/>
      <c r="J57" s="47"/>
    </row>
    <row r="58" ht="30">
      <c r="A58" s="36" t="s">
        <v>52</v>
      </c>
      <c r="B58" s="44"/>
      <c r="C58" s="45"/>
      <c r="D58" s="45"/>
      <c r="E58" s="48" t="s">
        <v>548</v>
      </c>
      <c r="F58" s="45"/>
      <c r="G58" s="45"/>
      <c r="H58" s="45"/>
      <c r="I58" s="45"/>
      <c r="J58" s="47"/>
    </row>
    <row r="59" ht="409.5">
      <c r="A59" s="36" t="s">
        <v>54</v>
      </c>
      <c r="B59" s="44"/>
      <c r="C59" s="45"/>
      <c r="D59" s="45"/>
      <c r="E59" s="38" t="s">
        <v>549</v>
      </c>
      <c r="F59" s="45"/>
      <c r="G59" s="45"/>
      <c r="H59" s="45"/>
      <c r="I59" s="45"/>
      <c r="J59" s="47"/>
    </row>
    <row r="60">
      <c r="A60" s="36" t="s">
        <v>46</v>
      </c>
      <c r="B60" s="36">
        <v>13</v>
      </c>
      <c r="C60" s="37" t="s">
        <v>550</v>
      </c>
      <c r="D60" s="36" t="s">
        <v>73</v>
      </c>
      <c r="E60" s="38" t="s">
        <v>551</v>
      </c>
      <c r="F60" s="39" t="s">
        <v>62</v>
      </c>
      <c r="G60" s="40">
        <v>0.64600000000000002</v>
      </c>
      <c r="H60" s="41">
        <v>0</v>
      </c>
      <c r="I60" s="42">
        <f>ROUND(G60*H60,P4)</f>
        <v>0</v>
      </c>
      <c r="J60" s="39" t="s">
        <v>85</v>
      </c>
      <c r="O60" s="43">
        <f>I60*0.21</f>
        <v>0</v>
      </c>
      <c r="P60">
        <v>3</v>
      </c>
    </row>
    <row r="61">
      <c r="A61" s="36" t="s">
        <v>51</v>
      </c>
      <c r="B61" s="44"/>
      <c r="C61" s="45"/>
      <c r="D61" s="45"/>
      <c r="E61" s="46" t="s">
        <v>73</v>
      </c>
      <c r="F61" s="45"/>
      <c r="G61" s="45"/>
      <c r="H61" s="45"/>
      <c r="I61" s="45"/>
      <c r="J61" s="47"/>
    </row>
    <row r="62" ht="30">
      <c r="A62" s="36" t="s">
        <v>52</v>
      </c>
      <c r="B62" s="44"/>
      <c r="C62" s="45"/>
      <c r="D62" s="45"/>
      <c r="E62" s="48" t="s">
        <v>552</v>
      </c>
      <c r="F62" s="45"/>
      <c r="G62" s="45"/>
      <c r="H62" s="45"/>
      <c r="I62" s="45"/>
      <c r="J62" s="47"/>
    </row>
    <row r="63" ht="300">
      <c r="A63" s="36" t="s">
        <v>54</v>
      </c>
      <c r="B63" s="44"/>
      <c r="C63" s="45"/>
      <c r="D63" s="45"/>
      <c r="E63" s="38" t="s">
        <v>553</v>
      </c>
      <c r="F63" s="45"/>
      <c r="G63" s="45"/>
      <c r="H63" s="45"/>
      <c r="I63" s="45"/>
      <c r="J63" s="47"/>
    </row>
    <row r="64">
      <c r="A64" s="36" t="s">
        <v>46</v>
      </c>
      <c r="B64" s="36">
        <v>14</v>
      </c>
      <c r="C64" s="37" t="s">
        <v>554</v>
      </c>
      <c r="D64" s="36" t="s">
        <v>73</v>
      </c>
      <c r="E64" s="38" t="s">
        <v>555</v>
      </c>
      <c r="F64" s="39" t="s">
        <v>50</v>
      </c>
      <c r="G64" s="40">
        <v>12.007</v>
      </c>
      <c r="H64" s="41">
        <v>0</v>
      </c>
      <c r="I64" s="42">
        <f>ROUND(G64*H64,P4)</f>
        <v>0</v>
      </c>
      <c r="J64" s="39" t="s">
        <v>85</v>
      </c>
      <c r="O64" s="43">
        <f>I64*0.21</f>
        <v>0</v>
      </c>
      <c r="P64">
        <v>3</v>
      </c>
    </row>
    <row r="65">
      <c r="A65" s="36" t="s">
        <v>51</v>
      </c>
      <c r="B65" s="44"/>
      <c r="C65" s="45"/>
      <c r="D65" s="45"/>
      <c r="E65" s="38" t="s">
        <v>556</v>
      </c>
      <c r="F65" s="45"/>
      <c r="G65" s="45"/>
      <c r="H65" s="45"/>
      <c r="I65" s="45"/>
      <c r="J65" s="47"/>
    </row>
    <row r="66" ht="30">
      <c r="A66" s="36" t="s">
        <v>52</v>
      </c>
      <c r="B66" s="44"/>
      <c r="C66" s="45"/>
      <c r="D66" s="45"/>
      <c r="E66" s="48" t="s">
        <v>557</v>
      </c>
      <c r="F66" s="45"/>
      <c r="G66" s="45"/>
      <c r="H66" s="45"/>
      <c r="I66" s="45"/>
      <c r="J66" s="47"/>
    </row>
    <row r="67" ht="409.5">
      <c r="A67" s="36" t="s">
        <v>54</v>
      </c>
      <c r="B67" s="44"/>
      <c r="C67" s="45"/>
      <c r="D67" s="45"/>
      <c r="E67" s="38" t="s">
        <v>281</v>
      </c>
      <c r="F67" s="45"/>
      <c r="G67" s="45"/>
      <c r="H67" s="45"/>
      <c r="I67" s="45"/>
      <c r="J67" s="47"/>
    </row>
    <row r="68">
      <c r="A68" s="36" t="s">
        <v>46</v>
      </c>
      <c r="B68" s="36">
        <v>15</v>
      </c>
      <c r="C68" s="37" t="s">
        <v>558</v>
      </c>
      <c r="D68" s="36" t="s">
        <v>73</v>
      </c>
      <c r="E68" s="38" t="s">
        <v>559</v>
      </c>
      <c r="F68" s="39" t="s">
        <v>62</v>
      </c>
      <c r="G68" s="40">
        <v>2.4009999999999998</v>
      </c>
      <c r="H68" s="41">
        <v>0</v>
      </c>
      <c r="I68" s="42">
        <f>ROUND(G68*H68,P4)</f>
        <v>0</v>
      </c>
      <c r="J68" s="39" t="s">
        <v>85</v>
      </c>
      <c r="O68" s="43">
        <f>I68*0.21</f>
        <v>0</v>
      </c>
      <c r="P68">
        <v>3</v>
      </c>
    </row>
    <row r="69">
      <c r="A69" s="36" t="s">
        <v>51</v>
      </c>
      <c r="B69" s="44"/>
      <c r="C69" s="45"/>
      <c r="D69" s="45"/>
      <c r="E69" s="46" t="s">
        <v>73</v>
      </c>
      <c r="F69" s="45"/>
      <c r="G69" s="45"/>
      <c r="H69" s="45"/>
      <c r="I69" s="45"/>
      <c r="J69" s="47"/>
    </row>
    <row r="70" ht="30">
      <c r="A70" s="36" t="s">
        <v>52</v>
      </c>
      <c r="B70" s="44"/>
      <c r="C70" s="45"/>
      <c r="D70" s="45"/>
      <c r="E70" s="48" t="s">
        <v>560</v>
      </c>
      <c r="F70" s="45"/>
      <c r="G70" s="45"/>
      <c r="H70" s="45"/>
      <c r="I70" s="45"/>
      <c r="J70" s="47"/>
    </row>
    <row r="71" ht="330">
      <c r="A71" s="36" t="s">
        <v>54</v>
      </c>
      <c r="B71" s="44"/>
      <c r="C71" s="45"/>
      <c r="D71" s="45"/>
      <c r="E71" s="38" t="s">
        <v>537</v>
      </c>
      <c r="F71" s="45"/>
      <c r="G71" s="45"/>
      <c r="H71" s="45"/>
      <c r="I71" s="45"/>
      <c r="J71" s="47"/>
    </row>
    <row r="72">
      <c r="A72" s="30" t="s">
        <v>43</v>
      </c>
      <c r="B72" s="31"/>
      <c r="C72" s="32" t="s">
        <v>561</v>
      </c>
      <c r="D72" s="33"/>
      <c r="E72" s="30" t="s">
        <v>562</v>
      </c>
      <c r="F72" s="33"/>
      <c r="G72" s="33"/>
      <c r="H72" s="33"/>
      <c r="I72" s="34">
        <f>SUMIFS(I73:I112,A73:A112,"P")</f>
        <v>0</v>
      </c>
      <c r="J72" s="35"/>
    </row>
    <row r="73">
      <c r="A73" s="36" t="s">
        <v>46</v>
      </c>
      <c r="B73" s="36">
        <v>16</v>
      </c>
      <c r="C73" s="37" t="s">
        <v>563</v>
      </c>
      <c r="D73" s="36" t="s">
        <v>73</v>
      </c>
      <c r="E73" s="38" t="s">
        <v>564</v>
      </c>
      <c r="F73" s="39" t="s">
        <v>50</v>
      </c>
      <c r="G73" s="40">
        <v>27.199999999999999</v>
      </c>
      <c r="H73" s="41">
        <v>0</v>
      </c>
      <c r="I73" s="42">
        <f>ROUND(G73*H73,P4)</f>
        <v>0</v>
      </c>
      <c r="J73" s="39" t="s">
        <v>85</v>
      </c>
      <c r="O73" s="43">
        <f>I73*0.21</f>
        <v>0</v>
      </c>
      <c r="P73">
        <v>3</v>
      </c>
    </row>
    <row r="74" ht="30">
      <c r="A74" s="36" t="s">
        <v>51</v>
      </c>
      <c r="B74" s="44"/>
      <c r="C74" s="45"/>
      <c r="D74" s="45"/>
      <c r="E74" s="38" t="s">
        <v>565</v>
      </c>
      <c r="F74" s="45"/>
      <c r="G74" s="45"/>
      <c r="H74" s="45"/>
      <c r="I74" s="45"/>
      <c r="J74" s="47"/>
    </row>
    <row r="75" ht="30">
      <c r="A75" s="36" t="s">
        <v>52</v>
      </c>
      <c r="B75" s="44"/>
      <c r="C75" s="45"/>
      <c r="D75" s="45"/>
      <c r="E75" s="48" t="s">
        <v>566</v>
      </c>
      <c r="F75" s="45"/>
      <c r="G75" s="45"/>
      <c r="H75" s="45"/>
      <c r="I75" s="45"/>
      <c r="J75" s="47"/>
    </row>
    <row r="76">
      <c r="A76" s="36" t="s">
        <v>54</v>
      </c>
      <c r="B76" s="44"/>
      <c r="C76" s="45"/>
      <c r="D76" s="45"/>
      <c r="E76" s="46" t="s">
        <v>73</v>
      </c>
      <c r="F76" s="45"/>
      <c r="G76" s="45"/>
      <c r="H76" s="45"/>
      <c r="I76" s="45"/>
      <c r="J76" s="47"/>
    </row>
    <row r="77">
      <c r="A77" s="36" t="s">
        <v>46</v>
      </c>
      <c r="B77" s="36">
        <v>17</v>
      </c>
      <c r="C77" s="37" t="s">
        <v>567</v>
      </c>
      <c r="D77" s="36" t="s">
        <v>73</v>
      </c>
      <c r="E77" s="38" t="s">
        <v>568</v>
      </c>
      <c r="F77" s="39" t="s">
        <v>50</v>
      </c>
      <c r="G77" s="40">
        <v>9.5500000000000007</v>
      </c>
      <c r="H77" s="41">
        <v>0</v>
      </c>
      <c r="I77" s="42">
        <f>ROUND(G77*H77,P4)</f>
        <v>0</v>
      </c>
      <c r="J77" s="39" t="s">
        <v>85</v>
      </c>
      <c r="O77" s="43">
        <f>I77*0.21</f>
        <v>0</v>
      </c>
      <c r="P77">
        <v>3</v>
      </c>
    </row>
    <row r="78">
      <c r="A78" s="36" t="s">
        <v>51</v>
      </c>
      <c r="B78" s="44"/>
      <c r="C78" s="45"/>
      <c r="D78" s="45"/>
      <c r="E78" s="38" t="s">
        <v>569</v>
      </c>
      <c r="F78" s="45"/>
      <c r="G78" s="45"/>
      <c r="H78" s="45"/>
      <c r="I78" s="45"/>
      <c r="J78" s="47"/>
    </row>
    <row r="79" ht="45">
      <c r="A79" s="36" t="s">
        <v>52</v>
      </c>
      <c r="B79" s="44"/>
      <c r="C79" s="45"/>
      <c r="D79" s="45"/>
      <c r="E79" s="48" t="s">
        <v>570</v>
      </c>
      <c r="F79" s="45"/>
      <c r="G79" s="45"/>
      <c r="H79" s="45"/>
      <c r="I79" s="45"/>
      <c r="J79" s="47"/>
    </row>
    <row r="80" ht="409.5">
      <c r="A80" s="36" t="s">
        <v>54</v>
      </c>
      <c r="B80" s="44"/>
      <c r="C80" s="45"/>
      <c r="D80" s="45"/>
      <c r="E80" s="38" t="s">
        <v>281</v>
      </c>
      <c r="F80" s="45"/>
      <c r="G80" s="45"/>
      <c r="H80" s="45"/>
      <c r="I80" s="45"/>
      <c r="J80" s="47"/>
    </row>
    <row r="81">
      <c r="A81" s="36" t="s">
        <v>46</v>
      </c>
      <c r="B81" s="36">
        <v>18</v>
      </c>
      <c r="C81" s="37" t="s">
        <v>277</v>
      </c>
      <c r="D81" s="36" t="s">
        <v>73</v>
      </c>
      <c r="E81" s="38" t="s">
        <v>278</v>
      </c>
      <c r="F81" s="39" t="s">
        <v>50</v>
      </c>
      <c r="G81" s="40">
        <v>17.640000000000001</v>
      </c>
      <c r="H81" s="41">
        <v>0</v>
      </c>
      <c r="I81" s="42">
        <f>ROUND(G81*H81,P4)</f>
        <v>0</v>
      </c>
      <c r="J81" s="39" t="s">
        <v>85</v>
      </c>
      <c r="O81" s="43">
        <f>I81*0.21</f>
        <v>0</v>
      </c>
      <c r="P81">
        <v>3</v>
      </c>
    </row>
    <row r="82">
      <c r="A82" s="36" t="s">
        <v>51</v>
      </c>
      <c r="B82" s="44"/>
      <c r="C82" s="45"/>
      <c r="D82" s="45"/>
      <c r="E82" s="38" t="s">
        <v>571</v>
      </c>
      <c r="F82" s="45"/>
      <c r="G82" s="45"/>
      <c r="H82" s="45"/>
      <c r="I82" s="45"/>
      <c r="J82" s="47"/>
    </row>
    <row r="83" ht="45">
      <c r="A83" s="36" t="s">
        <v>52</v>
      </c>
      <c r="B83" s="44"/>
      <c r="C83" s="45"/>
      <c r="D83" s="45"/>
      <c r="E83" s="48" t="s">
        <v>572</v>
      </c>
      <c r="F83" s="45"/>
      <c r="G83" s="45"/>
      <c r="H83" s="45"/>
      <c r="I83" s="45"/>
      <c r="J83" s="47"/>
    </row>
    <row r="84" ht="409.5">
      <c r="A84" s="36" t="s">
        <v>54</v>
      </c>
      <c r="B84" s="44"/>
      <c r="C84" s="45"/>
      <c r="D84" s="45"/>
      <c r="E84" s="38" t="s">
        <v>281</v>
      </c>
      <c r="F84" s="45"/>
      <c r="G84" s="45"/>
      <c r="H84" s="45"/>
      <c r="I84" s="45"/>
      <c r="J84" s="47"/>
    </row>
    <row r="85">
      <c r="A85" s="36" t="s">
        <v>46</v>
      </c>
      <c r="B85" s="36">
        <v>19</v>
      </c>
      <c r="C85" s="37" t="s">
        <v>573</v>
      </c>
      <c r="D85" s="36" t="s">
        <v>73</v>
      </c>
      <c r="E85" s="38" t="s">
        <v>574</v>
      </c>
      <c r="F85" s="39" t="s">
        <v>50</v>
      </c>
      <c r="G85" s="40">
        <v>60</v>
      </c>
      <c r="H85" s="41">
        <v>0</v>
      </c>
      <c r="I85" s="42">
        <f>ROUND(G85*H85,P4)</f>
        <v>0</v>
      </c>
      <c r="J85" s="39" t="s">
        <v>85</v>
      </c>
      <c r="O85" s="43">
        <f>I85*0.21</f>
        <v>0</v>
      </c>
      <c r="P85">
        <v>3</v>
      </c>
    </row>
    <row r="86">
      <c r="A86" s="36" t="s">
        <v>51</v>
      </c>
      <c r="B86" s="44"/>
      <c r="C86" s="45"/>
      <c r="D86" s="45"/>
      <c r="E86" s="38" t="s">
        <v>575</v>
      </c>
      <c r="F86" s="45"/>
      <c r="G86" s="45"/>
      <c r="H86" s="45"/>
      <c r="I86" s="45"/>
      <c r="J86" s="47"/>
    </row>
    <row r="87" ht="30">
      <c r="A87" s="36" t="s">
        <v>52</v>
      </c>
      <c r="B87" s="44"/>
      <c r="C87" s="45"/>
      <c r="D87" s="45"/>
      <c r="E87" s="48" t="s">
        <v>576</v>
      </c>
      <c r="F87" s="45"/>
      <c r="G87" s="45"/>
      <c r="H87" s="45"/>
      <c r="I87" s="45"/>
      <c r="J87" s="47"/>
    </row>
    <row r="88">
      <c r="A88" s="36" t="s">
        <v>54</v>
      </c>
      <c r="B88" s="44"/>
      <c r="C88" s="45"/>
      <c r="D88" s="45"/>
      <c r="E88" s="46" t="s">
        <v>73</v>
      </c>
      <c r="F88" s="45"/>
      <c r="G88" s="45"/>
      <c r="H88" s="45"/>
      <c r="I88" s="45"/>
      <c r="J88" s="47"/>
    </row>
    <row r="89">
      <c r="A89" s="36" t="s">
        <v>46</v>
      </c>
      <c r="B89" s="36">
        <v>20</v>
      </c>
      <c r="C89" s="37" t="s">
        <v>577</v>
      </c>
      <c r="D89" s="36" t="s">
        <v>73</v>
      </c>
      <c r="E89" s="38" t="s">
        <v>578</v>
      </c>
      <c r="F89" s="39" t="s">
        <v>50</v>
      </c>
      <c r="G89" s="40">
        <v>45.689999999999998</v>
      </c>
      <c r="H89" s="41">
        <v>0</v>
      </c>
      <c r="I89" s="42">
        <f>ROUND(G89*H89,P4)</f>
        <v>0</v>
      </c>
      <c r="J89" s="39" t="s">
        <v>85</v>
      </c>
      <c r="O89" s="43">
        <f>I89*0.21</f>
        <v>0</v>
      </c>
      <c r="P89">
        <v>3</v>
      </c>
    </row>
    <row r="90">
      <c r="A90" s="36" t="s">
        <v>51</v>
      </c>
      <c r="B90" s="44"/>
      <c r="C90" s="45"/>
      <c r="D90" s="45"/>
      <c r="E90" s="38" t="s">
        <v>579</v>
      </c>
      <c r="F90" s="45"/>
      <c r="G90" s="45"/>
      <c r="H90" s="45"/>
      <c r="I90" s="45"/>
      <c r="J90" s="47"/>
    </row>
    <row r="91" ht="60">
      <c r="A91" s="36" t="s">
        <v>52</v>
      </c>
      <c r="B91" s="44"/>
      <c r="C91" s="45"/>
      <c r="D91" s="45"/>
      <c r="E91" s="48" t="s">
        <v>580</v>
      </c>
      <c r="F91" s="45"/>
      <c r="G91" s="45"/>
      <c r="H91" s="45"/>
      <c r="I91" s="45"/>
      <c r="J91" s="47"/>
    </row>
    <row r="92" ht="60">
      <c r="A92" s="36" t="s">
        <v>54</v>
      </c>
      <c r="B92" s="44"/>
      <c r="C92" s="45"/>
      <c r="D92" s="45"/>
      <c r="E92" s="38" t="s">
        <v>265</v>
      </c>
      <c r="F92" s="45"/>
      <c r="G92" s="45"/>
      <c r="H92" s="45"/>
      <c r="I92" s="45"/>
      <c r="J92" s="47"/>
    </row>
    <row r="93">
      <c r="A93" s="36" t="s">
        <v>46</v>
      </c>
      <c r="B93" s="36">
        <v>21</v>
      </c>
      <c r="C93" s="37" t="s">
        <v>581</v>
      </c>
      <c r="D93" s="36" t="s">
        <v>73</v>
      </c>
      <c r="E93" s="38" t="s">
        <v>582</v>
      </c>
      <c r="F93" s="39" t="s">
        <v>50</v>
      </c>
      <c r="G93" s="40">
        <v>102.40000000000001</v>
      </c>
      <c r="H93" s="41">
        <v>0</v>
      </c>
      <c r="I93" s="42">
        <f>ROUND(G93*H93,P4)</f>
        <v>0</v>
      </c>
      <c r="J93" s="39" t="s">
        <v>85</v>
      </c>
      <c r="O93" s="43">
        <f>I93*0.21</f>
        <v>0</v>
      </c>
      <c r="P93">
        <v>3</v>
      </c>
    </row>
    <row r="94">
      <c r="A94" s="36" t="s">
        <v>51</v>
      </c>
      <c r="B94" s="44"/>
      <c r="C94" s="45"/>
      <c r="D94" s="45"/>
      <c r="E94" s="38" t="s">
        <v>583</v>
      </c>
      <c r="F94" s="45"/>
      <c r="G94" s="45"/>
      <c r="H94" s="45"/>
      <c r="I94" s="45"/>
      <c r="J94" s="47"/>
    </row>
    <row r="95" ht="30">
      <c r="A95" s="36" t="s">
        <v>52</v>
      </c>
      <c r="B95" s="44"/>
      <c r="C95" s="45"/>
      <c r="D95" s="45"/>
      <c r="E95" s="48" t="s">
        <v>584</v>
      </c>
      <c r="F95" s="45"/>
      <c r="G95" s="45"/>
      <c r="H95" s="45"/>
      <c r="I95" s="45"/>
      <c r="J95" s="47"/>
    </row>
    <row r="96" ht="60">
      <c r="A96" s="36" t="s">
        <v>54</v>
      </c>
      <c r="B96" s="44"/>
      <c r="C96" s="45"/>
      <c r="D96" s="45"/>
      <c r="E96" s="38" t="s">
        <v>265</v>
      </c>
      <c r="F96" s="45"/>
      <c r="G96" s="45"/>
      <c r="H96" s="45"/>
      <c r="I96" s="45"/>
      <c r="J96" s="47"/>
    </row>
    <row r="97">
      <c r="A97" s="36" t="s">
        <v>46</v>
      </c>
      <c r="B97" s="36">
        <v>22</v>
      </c>
      <c r="C97" s="37" t="s">
        <v>585</v>
      </c>
      <c r="D97" s="36" t="s">
        <v>73</v>
      </c>
      <c r="E97" s="38" t="s">
        <v>586</v>
      </c>
      <c r="F97" s="39" t="s">
        <v>50</v>
      </c>
      <c r="G97" s="40">
        <v>4.3200000000000003</v>
      </c>
      <c r="H97" s="41">
        <v>0</v>
      </c>
      <c r="I97" s="42">
        <f>ROUND(G97*H97,P4)</f>
        <v>0</v>
      </c>
      <c r="J97" s="39" t="s">
        <v>85</v>
      </c>
      <c r="O97" s="43">
        <f>I97*0.21</f>
        <v>0</v>
      </c>
      <c r="P97">
        <v>3</v>
      </c>
    </row>
    <row r="98">
      <c r="A98" s="36" t="s">
        <v>51</v>
      </c>
      <c r="B98" s="44"/>
      <c r="C98" s="45"/>
      <c r="D98" s="45"/>
      <c r="E98" s="38" t="s">
        <v>587</v>
      </c>
      <c r="F98" s="45"/>
      <c r="G98" s="45"/>
      <c r="H98" s="45"/>
      <c r="I98" s="45"/>
      <c r="J98" s="47"/>
    </row>
    <row r="99" ht="30">
      <c r="A99" s="36" t="s">
        <v>52</v>
      </c>
      <c r="B99" s="44"/>
      <c r="C99" s="45"/>
      <c r="D99" s="45"/>
      <c r="E99" s="48" t="s">
        <v>588</v>
      </c>
      <c r="F99" s="45"/>
      <c r="G99" s="45"/>
      <c r="H99" s="45"/>
      <c r="I99" s="45"/>
      <c r="J99" s="47"/>
    </row>
    <row r="100">
      <c r="A100" s="36" t="s">
        <v>54</v>
      </c>
      <c r="B100" s="44"/>
      <c r="C100" s="45"/>
      <c r="D100" s="45"/>
      <c r="E100" s="46" t="s">
        <v>73</v>
      </c>
      <c r="F100" s="45"/>
      <c r="G100" s="45"/>
      <c r="H100" s="45"/>
      <c r="I100" s="45"/>
      <c r="J100" s="47"/>
    </row>
    <row r="101">
      <c r="A101" s="36" t="s">
        <v>46</v>
      </c>
      <c r="B101" s="36">
        <v>23</v>
      </c>
      <c r="C101" s="37" t="s">
        <v>589</v>
      </c>
      <c r="D101" s="36" t="s">
        <v>73</v>
      </c>
      <c r="E101" s="38" t="s">
        <v>590</v>
      </c>
      <c r="F101" s="39" t="s">
        <v>62</v>
      </c>
      <c r="G101" s="40">
        <v>1.0800000000000001</v>
      </c>
      <c r="H101" s="41">
        <v>0</v>
      </c>
      <c r="I101" s="42">
        <f>ROUND(G101*H101,P4)</f>
        <v>0</v>
      </c>
      <c r="J101" s="39" t="s">
        <v>85</v>
      </c>
      <c r="O101" s="43">
        <f>I101*0.21</f>
        <v>0</v>
      </c>
      <c r="P101">
        <v>3</v>
      </c>
    </row>
    <row r="102">
      <c r="A102" s="36" t="s">
        <v>51</v>
      </c>
      <c r="B102" s="44"/>
      <c r="C102" s="45"/>
      <c r="D102" s="45"/>
      <c r="E102" s="38" t="s">
        <v>591</v>
      </c>
      <c r="F102" s="45"/>
      <c r="G102" s="45"/>
      <c r="H102" s="45"/>
      <c r="I102" s="45"/>
      <c r="J102" s="47"/>
    </row>
    <row r="103" ht="30">
      <c r="A103" s="36" t="s">
        <v>52</v>
      </c>
      <c r="B103" s="44"/>
      <c r="C103" s="45"/>
      <c r="D103" s="45"/>
      <c r="E103" s="48" t="s">
        <v>592</v>
      </c>
      <c r="F103" s="45"/>
      <c r="G103" s="45"/>
      <c r="H103" s="45"/>
      <c r="I103" s="45"/>
      <c r="J103" s="47"/>
    </row>
    <row r="104">
      <c r="A104" s="36" t="s">
        <v>54</v>
      </c>
      <c r="B104" s="44"/>
      <c r="C104" s="45"/>
      <c r="D104" s="45"/>
      <c r="E104" s="46" t="s">
        <v>73</v>
      </c>
      <c r="F104" s="45"/>
      <c r="G104" s="45"/>
      <c r="H104" s="45"/>
      <c r="I104" s="45"/>
      <c r="J104" s="47"/>
    </row>
    <row r="105">
      <c r="A105" s="36" t="s">
        <v>46</v>
      </c>
      <c r="B105" s="36">
        <v>24</v>
      </c>
      <c r="C105" s="37" t="s">
        <v>287</v>
      </c>
      <c r="D105" s="36" t="s">
        <v>73</v>
      </c>
      <c r="E105" s="38" t="s">
        <v>288</v>
      </c>
      <c r="F105" s="39" t="s">
        <v>50</v>
      </c>
      <c r="G105" s="40">
        <v>20.16</v>
      </c>
      <c r="H105" s="41">
        <v>0</v>
      </c>
      <c r="I105" s="42">
        <f>ROUND(G105*H105,P4)</f>
        <v>0</v>
      </c>
      <c r="J105" s="39" t="s">
        <v>85</v>
      </c>
      <c r="O105" s="43">
        <f>I105*0.21</f>
        <v>0</v>
      </c>
      <c r="P105">
        <v>3</v>
      </c>
    </row>
    <row r="106" ht="45">
      <c r="A106" s="36" t="s">
        <v>51</v>
      </c>
      <c r="B106" s="44"/>
      <c r="C106" s="45"/>
      <c r="D106" s="45"/>
      <c r="E106" s="38" t="s">
        <v>593</v>
      </c>
      <c r="F106" s="45"/>
      <c r="G106" s="45"/>
      <c r="H106" s="45"/>
      <c r="I106" s="45"/>
      <c r="J106" s="47"/>
    </row>
    <row r="107" ht="45">
      <c r="A107" s="36" t="s">
        <v>52</v>
      </c>
      <c r="B107" s="44"/>
      <c r="C107" s="45"/>
      <c r="D107" s="45"/>
      <c r="E107" s="48" t="s">
        <v>594</v>
      </c>
      <c r="F107" s="45"/>
      <c r="G107" s="45"/>
      <c r="H107" s="45"/>
      <c r="I107" s="45"/>
      <c r="J107" s="47"/>
    </row>
    <row r="108" ht="150">
      <c r="A108" s="36" t="s">
        <v>54</v>
      </c>
      <c r="B108" s="44"/>
      <c r="C108" s="45"/>
      <c r="D108" s="45"/>
      <c r="E108" s="38" t="s">
        <v>290</v>
      </c>
      <c r="F108" s="45"/>
      <c r="G108" s="45"/>
      <c r="H108" s="45"/>
      <c r="I108" s="45"/>
      <c r="J108" s="47"/>
    </row>
    <row r="109">
      <c r="A109" s="36" t="s">
        <v>46</v>
      </c>
      <c r="B109" s="36">
        <v>25</v>
      </c>
      <c r="C109" s="37" t="s">
        <v>595</v>
      </c>
      <c r="D109" s="36" t="s">
        <v>73</v>
      </c>
      <c r="E109" s="38" t="s">
        <v>596</v>
      </c>
      <c r="F109" s="39" t="s">
        <v>50</v>
      </c>
      <c r="G109" s="40">
        <v>7</v>
      </c>
      <c r="H109" s="41">
        <v>0</v>
      </c>
      <c r="I109" s="42">
        <f>ROUND(G109*H109,P4)</f>
        <v>0</v>
      </c>
      <c r="J109" s="39" t="s">
        <v>85</v>
      </c>
      <c r="O109" s="43">
        <f>I109*0.21</f>
        <v>0</v>
      </c>
      <c r="P109">
        <v>3</v>
      </c>
    </row>
    <row r="110" ht="30">
      <c r="A110" s="36" t="s">
        <v>51</v>
      </c>
      <c r="B110" s="44"/>
      <c r="C110" s="45"/>
      <c r="D110" s="45"/>
      <c r="E110" s="38" t="s">
        <v>597</v>
      </c>
      <c r="F110" s="45"/>
      <c r="G110" s="45"/>
      <c r="H110" s="45"/>
      <c r="I110" s="45"/>
      <c r="J110" s="47"/>
    </row>
    <row r="111" ht="30">
      <c r="A111" s="36" t="s">
        <v>52</v>
      </c>
      <c r="B111" s="44"/>
      <c r="C111" s="45"/>
      <c r="D111" s="45"/>
      <c r="E111" s="48" t="s">
        <v>598</v>
      </c>
      <c r="F111" s="45"/>
      <c r="G111" s="45"/>
      <c r="H111" s="45"/>
      <c r="I111" s="45"/>
      <c r="J111" s="47"/>
    </row>
    <row r="112" ht="409.5">
      <c r="A112" s="36" t="s">
        <v>54</v>
      </c>
      <c r="B112" s="44"/>
      <c r="C112" s="45"/>
      <c r="D112" s="45"/>
      <c r="E112" s="38" t="s">
        <v>599</v>
      </c>
      <c r="F112" s="45"/>
      <c r="G112" s="45"/>
      <c r="H112" s="45"/>
      <c r="I112" s="45"/>
      <c r="J112" s="47"/>
    </row>
    <row r="113">
      <c r="A113" s="30" t="s">
        <v>43</v>
      </c>
      <c r="B113" s="31"/>
      <c r="C113" s="32" t="s">
        <v>356</v>
      </c>
      <c r="D113" s="33"/>
      <c r="E113" s="30" t="s">
        <v>357</v>
      </c>
      <c r="F113" s="33"/>
      <c r="G113" s="33"/>
      <c r="H113" s="33"/>
      <c r="I113" s="34">
        <f>SUMIFS(I114:I125,A114:A125,"P")</f>
        <v>0</v>
      </c>
      <c r="J113" s="35"/>
    </row>
    <row r="114" ht="30">
      <c r="A114" s="36" t="s">
        <v>46</v>
      </c>
      <c r="B114" s="36">
        <v>26</v>
      </c>
      <c r="C114" s="37" t="s">
        <v>600</v>
      </c>
      <c r="D114" s="36" t="s">
        <v>73</v>
      </c>
      <c r="E114" s="38" t="s">
        <v>601</v>
      </c>
      <c r="F114" s="39" t="s">
        <v>84</v>
      </c>
      <c r="G114" s="40">
        <v>72</v>
      </c>
      <c r="H114" s="41">
        <v>0</v>
      </c>
      <c r="I114" s="42">
        <f>ROUND(G114*H114,P4)</f>
        <v>0</v>
      </c>
      <c r="J114" s="39" t="s">
        <v>85</v>
      </c>
      <c r="O114" s="43">
        <f>I114*0.21</f>
        <v>0</v>
      </c>
      <c r="P114">
        <v>3</v>
      </c>
    </row>
    <row r="115">
      <c r="A115" s="36" t="s">
        <v>51</v>
      </c>
      <c r="B115" s="44"/>
      <c r="C115" s="45"/>
      <c r="D115" s="45"/>
      <c r="E115" s="38" t="s">
        <v>602</v>
      </c>
      <c r="F115" s="45"/>
      <c r="G115" s="45"/>
      <c r="H115" s="45"/>
      <c r="I115" s="45"/>
      <c r="J115" s="47"/>
    </row>
    <row r="116">
      <c r="A116" s="36" t="s">
        <v>52</v>
      </c>
      <c r="B116" s="44"/>
      <c r="C116" s="45"/>
      <c r="D116" s="45"/>
      <c r="E116" s="48" t="s">
        <v>603</v>
      </c>
      <c r="F116" s="45"/>
      <c r="G116" s="45"/>
      <c r="H116" s="45"/>
      <c r="I116" s="45"/>
      <c r="J116" s="47"/>
    </row>
    <row r="117" ht="270">
      <c r="A117" s="36" t="s">
        <v>54</v>
      </c>
      <c r="B117" s="44"/>
      <c r="C117" s="45"/>
      <c r="D117" s="45"/>
      <c r="E117" s="38" t="s">
        <v>373</v>
      </c>
      <c r="F117" s="45"/>
      <c r="G117" s="45"/>
      <c r="H117" s="45"/>
      <c r="I117" s="45"/>
      <c r="J117" s="47"/>
    </row>
    <row r="118">
      <c r="A118" s="36" t="s">
        <v>46</v>
      </c>
      <c r="B118" s="36">
        <v>27</v>
      </c>
      <c r="C118" s="37" t="s">
        <v>604</v>
      </c>
      <c r="D118" s="36" t="s">
        <v>73</v>
      </c>
      <c r="E118" s="38" t="s">
        <v>605</v>
      </c>
      <c r="F118" s="39" t="s">
        <v>84</v>
      </c>
      <c r="G118" s="40">
        <v>72</v>
      </c>
      <c r="H118" s="41">
        <v>0</v>
      </c>
      <c r="I118" s="42">
        <f>ROUND(G118*H118,P4)</f>
        <v>0</v>
      </c>
      <c r="J118" s="39" t="s">
        <v>85</v>
      </c>
      <c r="O118" s="43">
        <f>I118*0.21</f>
        <v>0</v>
      </c>
      <c r="P118">
        <v>3</v>
      </c>
    </row>
    <row r="119" ht="45">
      <c r="A119" s="36" t="s">
        <v>51</v>
      </c>
      <c r="B119" s="44"/>
      <c r="C119" s="45"/>
      <c r="D119" s="45"/>
      <c r="E119" s="38" t="s">
        <v>606</v>
      </c>
      <c r="F119" s="45"/>
      <c r="G119" s="45"/>
      <c r="H119" s="45"/>
      <c r="I119" s="45"/>
      <c r="J119" s="47"/>
    </row>
    <row r="120" ht="30">
      <c r="A120" s="36" t="s">
        <v>52</v>
      </c>
      <c r="B120" s="44"/>
      <c r="C120" s="45"/>
      <c r="D120" s="45"/>
      <c r="E120" s="48" t="s">
        <v>607</v>
      </c>
      <c r="F120" s="45"/>
      <c r="G120" s="45"/>
      <c r="H120" s="45"/>
      <c r="I120" s="45"/>
      <c r="J120" s="47"/>
    </row>
    <row r="121" ht="45">
      <c r="A121" s="36" t="s">
        <v>54</v>
      </c>
      <c r="B121" s="44"/>
      <c r="C121" s="45"/>
      <c r="D121" s="45"/>
      <c r="E121" s="38" t="s">
        <v>608</v>
      </c>
      <c r="F121" s="45"/>
      <c r="G121" s="45"/>
      <c r="H121" s="45"/>
      <c r="I121" s="45"/>
      <c r="J121" s="47"/>
    </row>
    <row r="122">
      <c r="A122" s="36" t="s">
        <v>46</v>
      </c>
      <c r="B122" s="36">
        <v>28</v>
      </c>
      <c r="C122" s="37" t="s">
        <v>604</v>
      </c>
      <c r="D122" s="36" t="s">
        <v>609</v>
      </c>
      <c r="E122" s="38" t="s">
        <v>605</v>
      </c>
      <c r="F122" s="39" t="s">
        <v>84</v>
      </c>
      <c r="G122" s="40">
        <v>80</v>
      </c>
      <c r="H122" s="41">
        <v>0</v>
      </c>
      <c r="I122" s="42">
        <f>ROUND(G122*H122,P4)</f>
        <v>0</v>
      </c>
      <c r="J122" s="39" t="s">
        <v>85</v>
      </c>
      <c r="O122" s="43">
        <f>I122*0.21</f>
        <v>0</v>
      </c>
      <c r="P122">
        <v>3</v>
      </c>
    </row>
    <row r="123">
      <c r="A123" s="36" t="s">
        <v>51</v>
      </c>
      <c r="B123" s="44"/>
      <c r="C123" s="45"/>
      <c r="D123" s="45"/>
      <c r="E123" s="38" t="s">
        <v>610</v>
      </c>
      <c r="F123" s="45"/>
      <c r="G123" s="45"/>
      <c r="H123" s="45"/>
      <c r="I123" s="45"/>
      <c r="J123" s="47"/>
    </row>
    <row r="124" ht="60">
      <c r="A124" s="36" t="s">
        <v>52</v>
      </c>
      <c r="B124" s="44"/>
      <c r="C124" s="45"/>
      <c r="D124" s="45"/>
      <c r="E124" s="48" t="s">
        <v>611</v>
      </c>
      <c r="F124" s="45"/>
      <c r="G124" s="45"/>
      <c r="H124" s="45"/>
      <c r="I124" s="45"/>
      <c r="J124" s="47"/>
    </row>
    <row r="125" ht="45">
      <c r="A125" s="36" t="s">
        <v>54</v>
      </c>
      <c r="B125" s="44"/>
      <c r="C125" s="45"/>
      <c r="D125" s="45"/>
      <c r="E125" s="38" t="s">
        <v>608</v>
      </c>
      <c r="F125" s="45"/>
      <c r="G125" s="45"/>
      <c r="H125" s="45"/>
      <c r="I125" s="45"/>
      <c r="J125" s="47"/>
    </row>
    <row r="126">
      <c r="A126" s="30" t="s">
        <v>43</v>
      </c>
      <c r="B126" s="31"/>
      <c r="C126" s="32" t="s">
        <v>612</v>
      </c>
      <c r="D126" s="33"/>
      <c r="E126" s="30" t="s">
        <v>613</v>
      </c>
      <c r="F126" s="33"/>
      <c r="G126" s="33"/>
      <c r="H126" s="33"/>
      <c r="I126" s="34">
        <f>SUMIFS(I127:I142,A127:A142,"P")</f>
        <v>0</v>
      </c>
      <c r="J126" s="35"/>
    </row>
    <row r="127">
      <c r="A127" s="36" t="s">
        <v>46</v>
      </c>
      <c r="B127" s="36">
        <v>29</v>
      </c>
      <c r="C127" s="37" t="s">
        <v>614</v>
      </c>
      <c r="D127" s="36" t="s">
        <v>73</v>
      </c>
      <c r="E127" s="38" t="s">
        <v>615</v>
      </c>
      <c r="F127" s="39" t="s">
        <v>129</v>
      </c>
      <c r="G127" s="40">
        <v>40</v>
      </c>
      <c r="H127" s="41">
        <v>0</v>
      </c>
      <c r="I127" s="42">
        <f>ROUND(G127*H127,P4)</f>
        <v>0</v>
      </c>
      <c r="J127" s="39" t="s">
        <v>85</v>
      </c>
      <c r="O127" s="43">
        <f>I127*0.21</f>
        <v>0</v>
      </c>
      <c r="P127">
        <v>3</v>
      </c>
    </row>
    <row r="128">
      <c r="A128" s="36" t="s">
        <v>51</v>
      </c>
      <c r="B128" s="44"/>
      <c r="C128" s="45"/>
      <c r="D128" s="45"/>
      <c r="E128" s="38" t="s">
        <v>616</v>
      </c>
      <c r="F128" s="45"/>
      <c r="G128" s="45"/>
      <c r="H128" s="45"/>
      <c r="I128" s="45"/>
      <c r="J128" s="47"/>
    </row>
    <row r="129">
      <c r="A129" s="36" t="s">
        <v>52</v>
      </c>
      <c r="B129" s="44"/>
      <c r="C129" s="45"/>
      <c r="D129" s="45"/>
      <c r="E129" s="48" t="s">
        <v>617</v>
      </c>
      <c r="F129" s="45"/>
      <c r="G129" s="45"/>
      <c r="H129" s="45"/>
      <c r="I129" s="45"/>
      <c r="J129" s="47"/>
    </row>
    <row r="130" ht="315">
      <c r="A130" s="36" t="s">
        <v>54</v>
      </c>
      <c r="B130" s="44"/>
      <c r="C130" s="45"/>
      <c r="D130" s="45"/>
      <c r="E130" s="38" t="s">
        <v>618</v>
      </c>
      <c r="F130" s="45"/>
      <c r="G130" s="45"/>
      <c r="H130" s="45"/>
      <c r="I130" s="45"/>
      <c r="J130" s="47"/>
    </row>
    <row r="131">
      <c r="A131" s="36" t="s">
        <v>46</v>
      </c>
      <c r="B131" s="36">
        <v>30</v>
      </c>
      <c r="C131" s="37" t="s">
        <v>619</v>
      </c>
      <c r="D131" s="36" t="s">
        <v>73</v>
      </c>
      <c r="E131" s="38" t="s">
        <v>620</v>
      </c>
      <c r="F131" s="39" t="s">
        <v>129</v>
      </c>
      <c r="G131" s="40">
        <v>14</v>
      </c>
      <c r="H131" s="41">
        <v>0</v>
      </c>
      <c r="I131" s="42">
        <f>ROUND(G131*H131,P4)</f>
        <v>0</v>
      </c>
      <c r="J131" s="39" t="s">
        <v>85</v>
      </c>
      <c r="O131" s="43">
        <f>I131*0.21</f>
        <v>0</v>
      </c>
      <c r="P131">
        <v>3</v>
      </c>
    </row>
    <row r="132">
      <c r="A132" s="36" t="s">
        <v>51</v>
      </c>
      <c r="B132" s="44"/>
      <c r="C132" s="45"/>
      <c r="D132" s="45"/>
      <c r="E132" s="38" t="s">
        <v>621</v>
      </c>
      <c r="F132" s="45"/>
      <c r="G132" s="45"/>
      <c r="H132" s="45"/>
      <c r="I132" s="45"/>
      <c r="J132" s="47"/>
    </row>
    <row r="133" ht="30">
      <c r="A133" s="36" t="s">
        <v>52</v>
      </c>
      <c r="B133" s="44"/>
      <c r="C133" s="45"/>
      <c r="D133" s="45"/>
      <c r="E133" s="48" t="s">
        <v>622</v>
      </c>
      <c r="F133" s="45"/>
      <c r="G133" s="45"/>
      <c r="H133" s="45"/>
      <c r="I133" s="45"/>
      <c r="J133" s="47"/>
    </row>
    <row r="134" ht="300">
      <c r="A134" s="36" t="s">
        <v>54</v>
      </c>
      <c r="B134" s="44"/>
      <c r="C134" s="45"/>
      <c r="D134" s="45"/>
      <c r="E134" s="38" t="s">
        <v>623</v>
      </c>
      <c r="F134" s="45"/>
      <c r="G134" s="45"/>
      <c r="H134" s="45"/>
      <c r="I134" s="45"/>
      <c r="J134" s="47"/>
    </row>
    <row r="135">
      <c r="A135" s="36" t="s">
        <v>46</v>
      </c>
      <c r="B135" s="36">
        <v>31</v>
      </c>
      <c r="C135" s="37" t="s">
        <v>624</v>
      </c>
      <c r="D135" s="36" t="s">
        <v>73</v>
      </c>
      <c r="E135" s="38" t="s">
        <v>625</v>
      </c>
      <c r="F135" s="39" t="s">
        <v>129</v>
      </c>
      <c r="G135" s="40">
        <v>8</v>
      </c>
      <c r="H135" s="41">
        <v>0</v>
      </c>
      <c r="I135" s="42">
        <f>ROUND(G135*H135,P4)</f>
        <v>0</v>
      </c>
      <c r="J135" s="39" t="s">
        <v>85</v>
      </c>
      <c r="O135" s="43">
        <f>I135*0.21</f>
        <v>0</v>
      </c>
      <c r="P135">
        <v>3</v>
      </c>
    </row>
    <row r="136">
      <c r="A136" s="36" t="s">
        <v>51</v>
      </c>
      <c r="B136" s="44"/>
      <c r="C136" s="45"/>
      <c r="D136" s="45"/>
      <c r="E136" s="38" t="s">
        <v>626</v>
      </c>
      <c r="F136" s="45"/>
      <c r="G136" s="45"/>
      <c r="H136" s="45"/>
      <c r="I136" s="45"/>
      <c r="J136" s="47"/>
    </row>
    <row r="137">
      <c r="A137" s="36" t="s">
        <v>52</v>
      </c>
      <c r="B137" s="44"/>
      <c r="C137" s="45"/>
      <c r="D137" s="45"/>
      <c r="E137" s="48" t="s">
        <v>627</v>
      </c>
      <c r="F137" s="45"/>
      <c r="G137" s="45"/>
      <c r="H137" s="45"/>
      <c r="I137" s="45"/>
      <c r="J137" s="47"/>
    </row>
    <row r="138" ht="300">
      <c r="A138" s="36" t="s">
        <v>54</v>
      </c>
      <c r="B138" s="44"/>
      <c r="C138" s="45"/>
      <c r="D138" s="45"/>
      <c r="E138" s="38" t="s">
        <v>623</v>
      </c>
      <c r="F138" s="45"/>
      <c r="G138" s="45"/>
      <c r="H138" s="45"/>
      <c r="I138" s="45"/>
      <c r="J138" s="47"/>
    </row>
    <row r="139">
      <c r="A139" s="36" t="s">
        <v>46</v>
      </c>
      <c r="B139" s="36">
        <v>32</v>
      </c>
      <c r="C139" s="37" t="s">
        <v>628</v>
      </c>
      <c r="D139" s="36" t="s">
        <v>73</v>
      </c>
      <c r="E139" s="38" t="s">
        <v>629</v>
      </c>
      <c r="F139" s="39" t="s">
        <v>129</v>
      </c>
      <c r="G139" s="40">
        <v>2</v>
      </c>
      <c r="H139" s="41">
        <v>0</v>
      </c>
      <c r="I139" s="42">
        <f>ROUND(G139*H139,P4)</f>
        <v>0</v>
      </c>
      <c r="J139" s="39" t="s">
        <v>85</v>
      </c>
      <c r="O139" s="43">
        <f>I139*0.21</f>
        <v>0</v>
      </c>
      <c r="P139">
        <v>3</v>
      </c>
    </row>
    <row r="140" ht="30">
      <c r="A140" s="36" t="s">
        <v>51</v>
      </c>
      <c r="B140" s="44"/>
      <c r="C140" s="45"/>
      <c r="D140" s="45"/>
      <c r="E140" s="38" t="s">
        <v>630</v>
      </c>
      <c r="F140" s="45"/>
      <c r="G140" s="45"/>
      <c r="H140" s="45"/>
      <c r="I140" s="45"/>
      <c r="J140" s="47"/>
    </row>
    <row r="141">
      <c r="A141" s="36" t="s">
        <v>52</v>
      </c>
      <c r="B141" s="44"/>
      <c r="C141" s="45"/>
      <c r="D141" s="45"/>
      <c r="E141" s="48" t="s">
        <v>631</v>
      </c>
      <c r="F141" s="45"/>
      <c r="G141" s="45"/>
      <c r="H141" s="45"/>
      <c r="I141" s="45"/>
      <c r="J141" s="47"/>
    </row>
    <row r="142" ht="300">
      <c r="A142" s="36" t="s">
        <v>54</v>
      </c>
      <c r="B142" s="44"/>
      <c r="C142" s="45"/>
      <c r="D142" s="45"/>
      <c r="E142" s="38" t="s">
        <v>623</v>
      </c>
      <c r="F142" s="45"/>
      <c r="G142" s="45"/>
      <c r="H142" s="45"/>
      <c r="I142" s="45"/>
      <c r="J142" s="47"/>
    </row>
    <row r="143">
      <c r="A143" s="30" t="s">
        <v>43</v>
      </c>
      <c r="B143" s="31"/>
      <c r="C143" s="32" t="s">
        <v>632</v>
      </c>
      <c r="D143" s="33"/>
      <c r="E143" s="30" t="s">
        <v>633</v>
      </c>
      <c r="F143" s="33"/>
      <c r="G143" s="33"/>
      <c r="H143" s="33"/>
      <c r="I143" s="34">
        <f>SUMIFS(I144:I159,A144:A159,"P")</f>
        <v>0</v>
      </c>
      <c r="J143" s="35"/>
    </row>
    <row r="144">
      <c r="A144" s="36" t="s">
        <v>46</v>
      </c>
      <c r="B144" s="36">
        <v>33</v>
      </c>
      <c r="C144" s="37" t="s">
        <v>634</v>
      </c>
      <c r="D144" s="36" t="s">
        <v>73</v>
      </c>
      <c r="E144" s="38" t="s">
        <v>635</v>
      </c>
      <c r="F144" s="39" t="s">
        <v>129</v>
      </c>
      <c r="G144" s="40">
        <v>8</v>
      </c>
      <c r="H144" s="41">
        <v>0</v>
      </c>
      <c r="I144" s="42">
        <f>ROUND(G144*H144,P4)</f>
        <v>0</v>
      </c>
      <c r="J144" s="39" t="s">
        <v>85</v>
      </c>
      <c r="O144" s="43">
        <f>I144*0.21</f>
        <v>0</v>
      </c>
      <c r="P144">
        <v>3</v>
      </c>
    </row>
    <row r="145" ht="30">
      <c r="A145" s="36" t="s">
        <v>51</v>
      </c>
      <c r="B145" s="44"/>
      <c r="C145" s="45"/>
      <c r="D145" s="45"/>
      <c r="E145" s="38" t="s">
        <v>636</v>
      </c>
      <c r="F145" s="45"/>
      <c r="G145" s="45"/>
      <c r="H145" s="45"/>
      <c r="I145" s="45"/>
      <c r="J145" s="47"/>
    </row>
    <row r="146">
      <c r="A146" s="36" t="s">
        <v>52</v>
      </c>
      <c r="B146" s="44"/>
      <c r="C146" s="45"/>
      <c r="D146" s="45"/>
      <c r="E146" s="48" t="s">
        <v>637</v>
      </c>
      <c r="F146" s="45"/>
      <c r="G146" s="45"/>
      <c r="H146" s="45"/>
      <c r="I146" s="45"/>
      <c r="J146" s="47"/>
    </row>
    <row r="147" ht="75">
      <c r="A147" s="36" t="s">
        <v>54</v>
      </c>
      <c r="B147" s="44"/>
      <c r="C147" s="45"/>
      <c r="D147" s="45"/>
      <c r="E147" s="38" t="s">
        <v>638</v>
      </c>
      <c r="F147" s="45"/>
      <c r="G147" s="45"/>
      <c r="H147" s="45"/>
      <c r="I147" s="45"/>
      <c r="J147" s="47"/>
    </row>
    <row r="148">
      <c r="A148" s="36" t="s">
        <v>46</v>
      </c>
      <c r="B148" s="36">
        <v>34</v>
      </c>
      <c r="C148" s="37" t="s">
        <v>639</v>
      </c>
      <c r="D148" s="36" t="s">
        <v>73</v>
      </c>
      <c r="E148" s="38" t="s">
        <v>640</v>
      </c>
      <c r="F148" s="39" t="s">
        <v>50</v>
      </c>
      <c r="G148" s="40">
        <v>10</v>
      </c>
      <c r="H148" s="41">
        <v>0</v>
      </c>
      <c r="I148" s="42">
        <f>ROUND(G148*H148,P4)</f>
        <v>0</v>
      </c>
      <c r="J148" s="39" t="s">
        <v>85</v>
      </c>
      <c r="O148" s="43">
        <f>I148*0.21</f>
        <v>0</v>
      </c>
      <c r="P148">
        <v>3</v>
      </c>
    </row>
    <row r="149">
      <c r="A149" s="36" t="s">
        <v>51</v>
      </c>
      <c r="B149" s="44"/>
      <c r="C149" s="45"/>
      <c r="D149" s="45"/>
      <c r="E149" s="46" t="s">
        <v>73</v>
      </c>
      <c r="F149" s="45"/>
      <c r="G149" s="45"/>
      <c r="H149" s="45"/>
      <c r="I149" s="45"/>
      <c r="J149" s="47"/>
    </row>
    <row r="150" ht="30">
      <c r="A150" s="36" t="s">
        <v>52</v>
      </c>
      <c r="B150" s="44"/>
      <c r="C150" s="45"/>
      <c r="D150" s="45"/>
      <c r="E150" s="48" t="s">
        <v>641</v>
      </c>
      <c r="F150" s="45"/>
      <c r="G150" s="45"/>
      <c r="H150" s="45"/>
      <c r="I150" s="45"/>
      <c r="J150" s="47"/>
    </row>
    <row r="151" ht="180">
      <c r="A151" s="36" t="s">
        <v>54</v>
      </c>
      <c r="B151" s="44"/>
      <c r="C151" s="45"/>
      <c r="D151" s="45"/>
      <c r="E151" s="38" t="s">
        <v>642</v>
      </c>
      <c r="F151" s="45"/>
      <c r="G151" s="45"/>
      <c r="H151" s="45"/>
      <c r="I151" s="45"/>
      <c r="J151" s="47"/>
    </row>
    <row r="152">
      <c r="A152" s="36" t="s">
        <v>46</v>
      </c>
      <c r="B152" s="36">
        <v>35</v>
      </c>
      <c r="C152" s="37" t="s">
        <v>643</v>
      </c>
      <c r="D152" s="36" t="s">
        <v>73</v>
      </c>
      <c r="E152" s="38" t="s">
        <v>644</v>
      </c>
      <c r="F152" s="39" t="s">
        <v>50</v>
      </c>
      <c r="G152" s="40">
        <v>6.3600000000000003</v>
      </c>
      <c r="H152" s="41">
        <v>0</v>
      </c>
      <c r="I152" s="42">
        <f>ROUND(G152*H152,P4)</f>
        <v>0</v>
      </c>
      <c r="J152" s="39" t="s">
        <v>85</v>
      </c>
      <c r="O152" s="43">
        <f>I152*0.21</f>
        <v>0</v>
      </c>
      <c r="P152">
        <v>3</v>
      </c>
    </row>
    <row r="153">
      <c r="A153" s="36" t="s">
        <v>51</v>
      </c>
      <c r="B153" s="44"/>
      <c r="C153" s="45"/>
      <c r="D153" s="45"/>
      <c r="E153" s="46" t="s">
        <v>73</v>
      </c>
      <c r="F153" s="45"/>
      <c r="G153" s="45"/>
      <c r="H153" s="45"/>
      <c r="I153" s="45"/>
      <c r="J153" s="47"/>
    </row>
    <row r="154" ht="60">
      <c r="A154" s="36" t="s">
        <v>52</v>
      </c>
      <c r="B154" s="44"/>
      <c r="C154" s="45"/>
      <c r="D154" s="45"/>
      <c r="E154" s="48" t="s">
        <v>645</v>
      </c>
      <c r="F154" s="45"/>
      <c r="G154" s="45"/>
      <c r="H154" s="45"/>
      <c r="I154" s="45"/>
      <c r="J154" s="47"/>
    </row>
    <row r="155" ht="180">
      <c r="A155" s="36" t="s">
        <v>54</v>
      </c>
      <c r="B155" s="44"/>
      <c r="C155" s="45"/>
      <c r="D155" s="45"/>
      <c r="E155" s="38" t="s">
        <v>642</v>
      </c>
      <c r="F155" s="45"/>
      <c r="G155" s="45"/>
      <c r="H155" s="45"/>
      <c r="I155" s="45"/>
      <c r="J155" s="47"/>
    </row>
    <row r="156">
      <c r="A156" s="36" t="s">
        <v>46</v>
      </c>
      <c r="B156" s="36">
        <v>36</v>
      </c>
      <c r="C156" s="37" t="s">
        <v>646</v>
      </c>
      <c r="D156" s="36" t="s">
        <v>73</v>
      </c>
      <c r="E156" s="38" t="s">
        <v>647</v>
      </c>
      <c r="F156" s="39" t="s">
        <v>129</v>
      </c>
      <c r="G156" s="40">
        <v>14</v>
      </c>
      <c r="H156" s="41">
        <v>0</v>
      </c>
      <c r="I156" s="42">
        <f>ROUND(G156*H156,P4)</f>
        <v>0</v>
      </c>
      <c r="J156" s="39" t="s">
        <v>85</v>
      </c>
      <c r="O156" s="43">
        <f>I156*0.21</f>
        <v>0</v>
      </c>
      <c r="P156">
        <v>3</v>
      </c>
    </row>
    <row r="157" ht="30">
      <c r="A157" s="36" t="s">
        <v>51</v>
      </c>
      <c r="B157" s="44"/>
      <c r="C157" s="45"/>
      <c r="D157" s="45"/>
      <c r="E157" s="38" t="s">
        <v>648</v>
      </c>
      <c r="F157" s="45"/>
      <c r="G157" s="45"/>
      <c r="H157" s="45"/>
      <c r="I157" s="45"/>
      <c r="J157" s="47"/>
    </row>
    <row r="158" ht="30">
      <c r="A158" s="36" t="s">
        <v>52</v>
      </c>
      <c r="B158" s="44"/>
      <c r="C158" s="45"/>
      <c r="D158" s="45"/>
      <c r="E158" s="48" t="s">
        <v>649</v>
      </c>
      <c r="F158" s="45"/>
      <c r="G158" s="45"/>
      <c r="H158" s="45"/>
      <c r="I158" s="45"/>
      <c r="J158" s="47"/>
    </row>
    <row r="159">
      <c r="A159" s="36" t="s">
        <v>54</v>
      </c>
      <c r="B159" s="49"/>
      <c r="C159" s="50"/>
      <c r="D159" s="50"/>
      <c r="E159" s="52" t="s">
        <v>73</v>
      </c>
      <c r="F159" s="50"/>
      <c r="G159" s="50"/>
      <c r="H159" s="50"/>
      <c r="I159" s="50"/>
      <c r="J159" s="51"/>
    </row>
  </sheetData>
  <sheetProtection sheet="1" objects="1" scenarios="1" spinCount="100000" saltValue="lgyir9jqcIkuq82vFJD5rMdIdF4PzSGQA5/ThfuiUh5t1yNIJkjX9H4fNNFElRLNe48FUUXXOBpNFp1DPHkofw==" hashValue="fk6QNGtnDnDcv4zrF4YbRxrsy8Z0qM6wgXvKQU3SR4VR5JMDzv15SIEvXOpZk6o34RVhAZsRskGJPBmyjNh4Yg=="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15</v>
      </c>
      <c r="I3" s="24">
        <f>SUMIFS(I8:I93,A8:A93,"SD")</f>
        <v>0</v>
      </c>
      <c r="J3" s="18"/>
      <c r="O3">
        <v>0</v>
      </c>
      <c r="P3">
        <v>2</v>
      </c>
    </row>
    <row r="4">
      <c r="A4" s="3" t="s">
        <v>30</v>
      </c>
      <c r="B4" s="19" t="s">
        <v>31</v>
      </c>
      <c r="C4" s="20" t="s">
        <v>15</v>
      </c>
      <c r="D4" s="21"/>
      <c r="E4" s="22" t="s">
        <v>16</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SUMIFS(I9:I16,A9:A16,"P")</f>
        <v>0</v>
      </c>
      <c r="J8" s="35"/>
    </row>
    <row r="9">
      <c r="A9" s="36" t="s">
        <v>46</v>
      </c>
      <c r="B9" s="36">
        <v>1</v>
      </c>
      <c r="C9" s="37" t="s">
        <v>47</v>
      </c>
      <c r="D9" s="36" t="s">
        <v>48</v>
      </c>
      <c r="E9" s="38" t="s">
        <v>49</v>
      </c>
      <c r="F9" s="39" t="s">
        <v>50</v>
      </c>
      <c r="G9" s="40">
        <v>24.5</v>
      </c>
      <c r="H9" s="41">
        <v>0</v>
      </c>
      <c r="I9" s="42">
        <f>ROUND(G9*H9,P4)</f>
        <v>0</v>
      </c>
      <c r="J9" s="36"/>
      <c r="O9" s="43">
        <f>I9*0.21</f>
        <v>0</v>
      </c>
      <c r="P9">
        <v>3</v>
      </c>
    </row>
    <row r="10">
      <c r="A10" s="36" t="s">
        <v>51</v>
      </c>
      <c r="B10" s="44"/>
      <c r="C10" s="45"/>
      <c r="D10" s="45"/>
      <c r="E10" s="46"/>
      <c r="F10" s="45"/>
      <c r="G10" s="45"/>
      <c r="H10" s="45"/>
      <c r="I10" s="45"/>
      <c r="J10" s="47"/>
    </row>
    <row r="11" ht="30">
      <c r="A11" s="36" t="s">
        <v>52</v>
      </c>
      <c r="B11" s="44"/>
      <c r="C11" s="45"/>
      <c r="D11" s="45"/>
      <c r="E11" s="48" t="s">
        <v>650</v>
      </c>
      <c r="F11" s="45"/>
      <c r="G11" s="45"/>
      <c r="H11" s="45"/>
      <c r="I11" s="45"/>
      <c r="J11" s="47"/>
    </row>
    <row r="12" ht="30">
      <c r="A12" s="36" t="s">
        <v>54</v>
      </c>
      <c r="B12" s="44"/>
      <c r="C12" s="45"/>
      <c r="D12" s="45"/>
      <c r="E12" s="38" t="s">
        <v>55</v>
      </c>
      <c r="F12" s="45"/>
      <c r="G12" s="45"/>
      <c r="H12" s="45"/>
      <c r="I12" s="45"/>
      <c r="J12" s="47"/>
    </row>
    <row r="13">
      <c r="A13" s="36" t="s">
        <v>46</v>
      </c>
      <c r="B13" s="36">
        <v>17</v>
      </c>
      <c r="C13" s="37" t="s">
        <v>59</v>
      </c>
      <c r="D13" s="36" t="s">
        <v>64</v>
      </c>
      <c r="E13" s="38" t="s">
        <v>65</v>
      </c>
      <c r="F13" s="39" t="s">
        <v>62</v>
      </c>
      <c r="G13" s="40">
        <v>30.143999999999998</v>
      </c>
      <c r="H13" s="41">
        <v>0</v>
      </c>
      <c r="I13" s="42">
        <f>ROUND(G13*H13,P4)</f>
        <v>0</v>
      </c>
      <c r="J13" s="36"/>
      <c r="O13" s="43">
        <f>I13*0.21</f>
        <v>0</v>
      </c>
      <c r="P13">
        <v>3</v>
      </c>
    </row>
    <row r="14">
      <c r="A14" s="36" t="s">
        <v>51</v>
      </c>
      <c r="B14" s="44"/>
      <c r="C14" s="45"/>
      <c r="D14" s="45"/>
      <c r="E14" s="46"/>
      <c r="F14" s="45"/>
      <c r="G14" s="45"/>
      <c r="H14" s="45"/>
      <c r="I14" s="45"/>
      <c r="J14" s="47"/>
    </row>
    <row r="15" ht="30">
      <c r="A15" s="36" t="s">
        <v>52</v>
      </c>
      <c r="B15" s="44"/>
      <c r="C15" s="45"/>
      <c r="D15" s="45"/>
      <c r="E15" s="48" t="s">
        <v>651</v>
      </c>
      <c r="F15" s="45"/>
      <c r="G15" s="45"/>
      <c r="H15" s="45"/>
      <c r="I15" s="45"/>
      <c r="J15" s="47"/>
    </row>
    <row r="16" ht="30">
      <c r="A16" s="36" t="s">
        <v>54</v>
      </c>
      <c r="B16" s="44"/>
      <c r="C16" s="45"/>
      <c r="D16" s="45"/>
      <c r="E16" s="38" t="s">
        <v>55</v>
      </c>
      <c r="F16" s="45"/>
      <c r="G16" s="45"/>
      <c r="H16" s="45"/>
      <c r="I16" s="45"/>
      <c r="J16" s="47"/>
    </row>
    <row r="17">
      <c r="A17" s="30" t="s">
        <v>43</v>
      </c>
      <c r="B17" s="31"/>
      <c r="C17" s="32" t="s">
        <v>382</v>
      </c>
      <c r="D17" s="33"/>
      <c r="E17" s="30" t="s">
        <v>501</v>
      </c>
      <c r="F17" s="33"/>
      <c r="G17" s="33"/>
      <c r="H17" s="33"/>
      <c r="I17" s="34">
        <f>SUMIFS(I18:I33,A18:A33,"P")</f>
        <v>0</v>
      </c>
      <c r="J17" s="35"/>
    </row>
    <row r="18">
      <c r="A18" s="36" t="s">
        <v>46</v>
      </c>
      <c r="B18" s="36">
        <v>2</v>
      </c>
      <c r="C18" s="37" t="s">
        <v>189</v>
      </c>
      <c r="D18" s="36" t="s">
        <v>48</v>
      </c>
      <c r="E18" s="38" t="s">
        <v>190</v>
      </c>
      <c r="F18" s="39" t="s">
        <v>50</v>
      </c>
      <c r="G18" s="40">
        <v>24.5</v>
      </c>
      <c r="H18" s="41">
        <v>0</v>
      </c>
      <c r="I18" s="42">
        <f>ROUND(G18*H18,P4)</f>
        <v>0</v>
      </c>
      <c r="J18" s="39" t="s">
        <v>85</v>
      </c>
      <c r="O18" s="43">
        <f>I18*0.21</f>
        <v>0</v>
      </c>
      <c r="P18">
        <v>3</v>
      </c>
    </row>
    <row r="19">
      <c r="A19" s="36" t="s">
        <v>51</v>
      </c>
      <c r="B19" s="44"/>
      <c r="C19" s="45"/>
      <c r="D19" s="45"/>
      <c r="E19" s="46" t="s">
        <v>73</v>
      </c>
      <c r="F19" s="45"/>
      <c r="G19" s="45"/>
      <c r="H19" s="45"/>
      <c r="I19" s="45"/>
      <c r="J19" s="47"/>
    </row>
    <row r="20" ht="30">
      <c r="A20" s="36" t="s">
        <v>52</v>
      </c>
      <c r="B20" s="44"/>
      <c r="C20" s="45"/>
      <c r="D20" s="45"/>
      <c r="E20" s="48" t="s">
        <v>652</v>
      </c>
      <c r="F20" s="45"/>
      <c r="G20" s="45"/>
      <c r="H20" s="45"/>
      <c r="I20" s="45"/>
      <c r="J20" s="47"/>
    </row>
    <row r="21" ht="409.5">
      <c r="A21" s="36" t="s">
        <v>54</v>
      </c>
      <c r="B21" s="44"/>
      <c r="C21" s="45"/>
      <c r="D21" s="45"/>
      <c r="E21" s="38" t="s">
        <v>192</v>
      </c>
      <c r="F21" s="45"/>
      <c r="G21" s="45"/>
      <c r="H21" s="45"/>
      <c r="I21" s="45"/>
      <c r="J21" s="47"/>
    </row>
    <row r="22">
      <c r="A22" s="36" t="s">
        <v>46</v>
      </c>
      <c r="B22" s="36">
        <v>3</v>
      </c>
      <c r="C22" s="37" t="s">
        <v>199</v>
      </c>
      <c r="D22" s="36" t="s">
        <v>200</v>
      </c>
      <c r="E22" s="38" t="s">
        <v>201</v>
      </c>
      <c r="F22" s="39" t="s">
        <v>50</v>
      </c>
      <c r="G22" s="40">
        <v>18.899999999999999</v>
      </c>
      <c r="H22" s="41">
        <v>0</v>
      </c>
      <c r="I22" s="42">
        <f>ROUND(G22*H22,P4)</f>
        <v>0</v>
      </c>
      <c r="J22" s="39" t="s">
        <v>85</v>
      </c>
      <c r="O22" s="43">
        <f>I22*0.21</f>
        <v>0</v>
      </c>
      <c r="P22">
        <v>3</v>
      </c>
    </row>
    <row r="23">
      <c r="A23" s="36" t="s">
        <v>51</v>
      </c>
      <c r="B23" s="44"/>
      <c r="C23" s="45"/>
      <c r="D23" s="45"/>
      <c r="E23" s="38" t="s">
        <v>202</v>
      </c>
      <c r="F23" s="45"/>
      <c r="G23" s="45"/>
      <c r="H23" s="45"/>
      <c r="I23" s="45"/>
      <c r="J23" s="47"/>
    </row>
    <row r="24" ht="30">
      <c r="A24" s="36" t="s">
        <v>52</v>
      </c>
      <c r="B24" s="44"/>
      <c r="C24" s="45"/>
      <c r="D24" s="45"/>
      <c r="E24" s="48" t="s">
        <v>653</v>
      </c>
      <c r="F24" s="45"/>
      <c r="G24" s="45"/>
      <c r="H24" s="45"/>
      <c r="I24" s="45"/>
      <c r="J24" s="47"/>
    </row>
    <row r="25" ht="300">
      <c r="A25" s="36" t="s">
        <v>54</v>
      </c>
      <c r="B25" s="44"/>
      <c r="C25" s="45"/>
      <c r="D25" s="45"/>
      <c r="E25" s="38" t="s">
        <v>204</v>
      </c>
      <c r="F25" s="45"/>
      <c r="G25" s="45"/>
      <c r="H25" s="45"/>
      <c r="I25" s="45"/>
      <c r="J25" s="47"/>
    </row>
    <row r="26">
      <c r="A26" s="36" t="s">
        <v>46</v>
      </c>
      <c r="B26" s="36">
        <v>4</v>
      </c>
      <c r="C26" s="37" t="s">
        <v>207</v>
      </c>
      <c r="D26" s="36" t="s">
        <v>46</v>
      </c>
      <c r="E26" s="38" t="s">
        <v>208</v>
      </c>
      <c r="F26" s="39" t="s">
        <v>50</v>
      </c>
      <c r="G26" s="40">
        <v>7</v>
      </c>
      <c r="H26" s="41">
        <v>0</v>
      </c>
      <c r="I26" s="42">
        <f>ROUND(G26*H26,P4)</f>
        <v>0</v>
      </c>
      <c r="J26" s="39" t="s">
        <v>85</v>
      </c>
      <c r="O26" s="43">
        <f>I26*0.21</f>
        <v>0</v>
      </c>
      <c r="P26">
        <v>3</v>
      </c>
    </row>
    <row r="27">
      <c r="A27" s="36" t="s">
        <v>51</v>
      </c>
      <c r="B27" s="44"/>
      <c r="C27" s="45"/>
      <c r="D27" s="45"/>
      <c r="E27" s="46"/>
      <c r="F27" s="45"/>
      <c r="G27" s="45"/>
      <c r="H27" s="45"/>
      <c r="I27" s="45"/>
      <c r="J27" s="47"/>
    </row>
    <row r="28" ht="30">
      <c r="A28" s="36" t="s">
        <v>52</v>
      </c>
      <c r="B28" s="44"/>
      <c r="C28" s="45"/>
      <c r="D28" s="45"/>
      <c r="E28" s="48" t="s">
        <v>654</v>
      </c>
      <c r="F28" s="45"/>
      <c r="G28" s="45"/>
      <c r="H28" s="45"/>
      <c r="I28" s="45"/>
      <c r="J28" s="47"/>
    </row>
    <row r="29" ht="390">
      <c r="A29" s="36" t="s">
        <v>54</v>
      </c>
      <c r="B29" s="44"/>
      <c r="C29" s="45"/>
      <c r="D29" s="45"/>
      <c r="E29" s="38" t="s">
        <v>210</v>
      </c>
      <c r="F29" s="45"/>
      <c r="G29" s="45"/>
      <c r="H29" s="45"/>
      <c r="I29" s="45"/>
      <c r="J29" s="47"/>
    </row>
    <row r="30">
      <c r="A30" s="36" t="s">
        <v>46</v>
      </c>
      <c r="B30" s="36">
        <v>5</v>
      </c>
      <c r="C30" s="37" t="s">
        <v>241</v>
      </c>
      <c r="D30" s="36" t="s">
        <v>73</v>
      </c>
      <c r="E30" s="38" t="s">
        <v>242</v>
      </c>
      <c r="F30" s="39" t="s">
        <v>84</v>
      </c>
      <c r="G30" s="40">
        <v>14</v>
      </c>
      <c r="H30" s="41">
        <v>0</v>
      </c>
      <c r="I30" s="42">
        <f>ROUND(G30*H30,P4)</f>
        <v>0</v>
      </c>
      <c r="J30" s="39" t="s">
        <v>85</v>
      </c>
      <c r="O30" s="43">
        <f>I30*0.21</f>
        <v>0</v>
      </c>
      <c r="P30">
        <v>3</v>
      </c>
    </row>
    <row r="31">
      <c r="A31" s="36" t="s">
        <v>51</v>
      </c>
      <c r="B31" s="44"/>
      <c r="C31" s="45"/>
      <c r="D31" s="45"/>
      <c r="E31" s="46"/>
      <c r="F31" s="45"/>
      <c r="G31" s="45"/>
      <c r="H31" s="45"/>
      <c r="I31" s="45"/>
      <c r="J31" s="47"/>
    </row>
    <row r="32" ht="30">
      <c r="A32" s="36" t="s">
        <v>52</v>
      </c>
      <c r="B32" s="44"/>
      <c r="C32" s="45"/>
      <c r="D32" s="45"/>
      <c r="E32" s="48" t="s">
        <v>655</v>
      </c>
      <c r="F32" s="45"/>
      <c r="G32" s="45"/>
      <c r="H32" s="45"/>
      <c r="I32" s="45"/>
      <c r="J32" s="47"/>
    </row>
    <row r="33" ht="30">
      <c r="A33" s="36" t="s">
        <v>54</v>
      </c>
      <c r="B33" s="44"/>
      <c r="C33" s="45"/>
      <c r="D33" s="45"/>
      <c r="E33" s="38" t="s">
        <v>244</v>
      </c>
      <c r="F33" s="45"/>
      <c r="G33" s="45"/>
      <c r="H33" s="45"/>
      <c r="I33" s="45"/>
      <c r="J33" s="47"/>
    </row>
    <row r="34">
      <c r="A34" s="30" t="s">
        <v>43</v>
      </c>
      <c r="B34" s="31"/>
      <c r="C34" s="32" t="s">
        <v>522</v>
      </c>
      <c r="D34" s="33"/>
      <c r="E34" s="30" t="s">
        <v>523</v>
      </c>
      <c r="F34" s="33"/>
      <c r="G34" s="33"/>
      <c r="H34" s="33"/>
      <c r="I34" s="34">
        <f>SUMIFS(I35:I38,A35:A38,"P")</f>
        <v>0</v>
      </c>
      <c r="J34" s="35"/>
    </row>
    <row r="35">
      <c r="A35" s="36" t="s">
        <v>46</v>
      </c>
      <c r="B35" s="36">
        <v>13</v>
      </c>
      <c r="C35" s="37" t="s">
        <v>656</v>
      </c>
      <c r="D35" s="36" t="s">
        <v>73</v>
      </c>
      <c r="E35" s="38" t="s">
        <v>657</v>
      </c>
      <c r="F35" s="39" t="s">
        <v>50</v>
      </c>
      <c r="G35" s="40">
        <v>1.8380000000000001</v>
      </c>
      <c r="H35" s="41">
        <v>0</v>
      </c>
      <c r="I35" s="42">
        <f>ROUND(G35*H35,P4)</f>
        <v>0</v>
      </c>
      <c r="J35" s="39" t="s">
        <v>85</v>
      </c>
      <c r="O35" s="43">
        <f>I35*0.21</f>
        <v>0</v>
      </c>
      <c r="P35">
        <v>3</v>
      </c>
    </row>
    <row r="36">
      <c r="A36" s="36" t="s">
        <v>51</v>
      </c>
      <c r="B36" s="44"/>
      <c r="C36" s="45"/>
      <c r="D36" s="45"/>
      <c r="E36" s="46" t="s">
        <v>73</v>
      </c>
      <c r="F36" s="45"/>
      <c r="G36" s="45"/>
      <c r="H36" s="45"/>
      <c r="I36" s="45"/>
      <c r="J36" s="47"/>
    </row>
    <row r="37" ht="30">
      <c r="A37" s="36" t="s">
        <v>52</v>
      </c>
      <c r="B37" s="44"/>
      <c r="C37" s="45"/>
      <c r="D37" s="45"/>
      <c r="E37" s="48" t="s">
        <v>658</v>
      </c>
      <c r="F37" s="45"/>
      <c r="G37" s="45"/>
      <c r="H37" s="45"/>
      <c r="I37" s="45"/>
      <c r="J37" s="47"/>
    </row>
    <row r="38" ht="409.5">
      <c r="A38" s="36" t="s">
        <v>54</v>
      </c>
      <c r="B38" s="44"/>
      <c r="C38" s="45"/>
      <c r="D38" s="45"/>
      <c r="E38" s="38" t="s">
        <v>533</v>
      </c>
      <c r="F38" s="45"/>
      <c r="G38" s="45"/>
      <c r="H38" s="45"/>
      <c r="I38" s="45"/>
      <c r="J38" s="47"/>
    </row>
    <row r="39">
      <c r="A39" s="30" t="s">
        <v>43</v>
      </c>
      <c r="B39" s="31"/>
      <c r="C39" s="32" t="s">
        <v>356</v>
      </c>
      <c r="D39" s="33"/>
      <c r="E39" s="30" t="s">
        <v>357</v>
      </c>
      <c r="F39" s="33"/>
      <c r="G39" s="33"/>
      <c r="H39" s="33"/>
      <c r="I39" s="34">
        <f>SUMIFS(I40:I43,A40:A43,"P")</f>
        <v>0</v>
      </c>
      <c r="J39" s="35"/>
    </row>
    <row r="40">
      <c r="A40" s="36" t="s">
        <v>46</v>
      </c>
      <c r="B40" s="36">
        <v>15</v>
      </c>
      <c r="C40" s="37" t="s">
        <v>659</v>
      </c>
      <c r="D40" s="36" t="s">
        <v>73</v>
      </c>
      <c r="E40" s="38" t="s">
        <v>660</v>
      </c>
      <c r="F40" s="39" t="s">
        <v>105</v>
      </c>
      <c r="G40" s="40">
        <v>41</v>
      </c>
      <c r="H40" s="41">
        <v>0</v>
      </c>
      <c r="I40" s="42">
        <f>ROUND(G40*H40,P4)</f>
        <v>0</v>
      </c>
      <c r="J40" s="39" t="s">
        <v>85</v>
      </c>
      <c r="O40" s="43">
        <f>I40*0.21</f>
        <v>0</v>
      </c>
      <c r="P40">
        <v>3</v>
      </c>
    </row>
    <row r="41">
      <c r="A41" s="36" t="s">
        <v>51</v>
      </c>
      <c r="B41" s="44"/>
      <c r="C41" s="45"/>
      <c r="D41" s="45"/>
      <c r="E41" s="46" t="s">
        <v>73</v>
      </c>
      <c r="F41" s="45"/>
      <c r="G41" s="45"/>
      <c r="H41" s="45"/>
      <c r="I41" s="45"/>
      <c r="J41" s="47"/>
    </row>
    <row r="42" ht="210">
      <c r="A42" s="36" t="s">
        <v>52</v>
      </c>
      <c r="B42" s="44"/>
      <c r="C42" s="45"/>
      <c r="D42" s="45"/>
      <c r="E42" s="48" t="s">
        <v>661</v>
      </c>
      <c r="F42" s="45"/>
      <c r="G42" s="45"/>
      <c r="H42" s="45"/>
      <c r="I42" s="45"/>
      <c r="J42" s="47"/>
    </row>
    <row r="43" ht="285">
      <c r="A43" s="36" t="s">
        <v>54</v>
      </c>
      <c r="B43" s="44"/>
      <c r="C43" s="45"/>
      <c r="D43" s="45"/>
      <c r="E43" s="38" t="s">
        <v>662</v>
      </c>
      <c r="F43" s="45"/>
      <c r="G43" s="45"/>
      <c r="H43" s="45"/>
      <c r="I43" s="45"/>
      <c r="J43" s="47"/>
    </row>
    <row r="44">
      <c r="A44" s="30" t="s">
        <v>43</v>
      </c>
      <c r="B44" s="31"/>
      <c r="C44" s="32" t="s">
        <v>612</v>
      </c>
      <c r="D44" s="33"/>
      <c r="E44" s="30" t="s">
        <v>613</v>
      </c>
      <c r="F44" s="33"/>
      <c r="G44" s="33"/>
      <c r="H44" s="33"/>
      <c r="I44" s="34">
        <f>SUMIFS(I45:I84,A45:A84,"P")</f>
        <v>0</v>
      </c>
      <c r="J44" s="35"/>
    </row>
    <row r="45">
      <c r="A45" s="36" t="s">
        <v>46</v>
      </c>
      <c r="B45" s="36">
        <v>6</v>
      </c>
      <c r="C45" s="37" t="s">
        <v>624</v>
      </c>
      <c r="D45" s="36" t="s">
        <v>73</v>
      </c>
      <c r="E45" s="38" t="s">
        <v>625</v>
      </c>
      <c r="F45" s="39" t="s">
        <v>129</v>
      </c>
      <c r="G45" s="40">
        <v>14</v>
      </c>
      <c r="H45" s="41">
        <v>0</v>
      </c>
      <c r="I45" s="42">
        <f>ROUND(G45*H45,P4)</f>
        <v>0</v>
      </c>
      <c r="J45" s="39" t="s">
        <v>85</v>
      </c>
      <c r="O45" s="43">
        <f>I45*0.21</f>
        <v>0</v>
      </c>
      <c r="P45">
        <v>3</v>
      </c>
    </row>
    <row r="46">
      <c r="A46" s="36" t="s">
        <v>51</v>
      </c>
      <c r="B46" s="44"/>
      <c r="C46" s="45"/>
      <c r="D46" s="45"/>
      <c r="E46" s="46" t="s">
        <v>73</v>
      </c>
      <c r="F46" s="45"/>
      <c r="G46" s="45"/>
      <c r="H46" s="45"/>
      <c r="I46" s="45"/>
      <c r="J46" s="47"/>
    </row>
    <row r="47" ht="30">
      <c r="A47" s="36" t="s">
        <v>52</v>
      </c>
      <c r="B47" s="44"/>
      <c r="C47" s="45"/>
      <c r="D47" s="45"/>
      <c r="E47" s="48" t="s">
        <v>663</v>
      </c>
      <c r="F47" s="45"/>
      <c r="G47" s="45"/>
      <c r="H47" s="45"/>
      <c r="I47" s="45"/>
      <c r="J47" s="47"/>
    </row>
    <row r="48" ht="315">
      <c r="A48" s="36" t="s">
        <v>54</v>
      </c>
      <c r="B48" s="44"/>
      <c r="C48" s="45"/>
      <c r="D48" s="45"/>
      <c r="E48" s="38" t="s">
        <v>664</v>
      </c>
      <c r="F48" s="45"/>
      <c r="G48" s="45"/>
      <c r="H48" s="45"/>
      <c r="I48" s="45"/>
      <c r="J48" s="47"/>
    </row>
    <row r="49">
      <c r="A49" s="36" t="s">
        <v>46</v>
      </c>
      <c r="B49" s="36">
        <v>7</v>
      </c>
      <c r="C49" s="37" t="s">
        <v>665</v>
      </c>
      <c r="D49" s="36" t="s">
        <v>73</v>
      </c>
      <c r="E49" s="38" t="s">
        <v>666</v>
      </c>
      <c r="F49" s="39" t="s">
        <v>129</v>
      </c>
      <c r="G49" s="40">
        <v>50</v>
      </c>
      <c r="H49" s="41">
        <v>0</v>
      </c>
      <c r="I49" s="42">
        <f>ROUND(G49*H49,P4)</f>
        <v>0</v>
      </c>
      <c r="J49" s="39" t="s">
        <v>85</v>
      </c>
      <c r="O49" s="43">
        <f>I49*0.21</f>
        <v>0</v>
      </c>
      <c r="P49">
        <v>3</v>
      </c>
    </row>
    <row r="50">
      <c r="A50" s="36" t="s">
        <v>51</v>
      </c>
      <c r="B50" s="44"/>
      <c r="C50" s="45"/>
      <c r="D50" s="45"/>
      <c r="E50" s="46" t="s">
        <v>73</v>
      </c>
      <c r="F50" s="45"/>
      <c r="G50" s="45"/>
      <c r="H50" s="45"/>
      <c r="I50" s="45"/>
      <c r="J50" s="47"/>
    </row>
    <row r="51" ht="30">
      <c r="A51" s="36" t="s">
        <v>52</v>
      </c>
      <c r="B51" s="44"/>
      <c r="C51" s="45"/>
      <c r="D51" s="45"/>
      <c r="E51" s="48" t="s">
        <v>667</v>
      </c>
      <c r="F51" s="45"/>
      <c r="G51" s="45"/>
      <c r="H51" s="45"/>
      <c r="I51" s="45"/>
      <c r="J51" s="47"/>
    </row>
    <row r="52" ht="60">
      <c r="A52" s="36" t="s">
        <v>54</v>
      </c>
      <c r="B52" s="44"/>
      <c r="C52" s="45"/>
      <c r="D52" s="45"/>
      <c r="E52" s="38" t="s">
        <v>668</v>
      </c>
      <c r="F52" s="45"/>
      <c r="G52" s="45"/>
      <c r="H52" s="45"/>
      <c r="I52" s="45"/>
      <c r="J52" s="47"/>
    </row>
    <row r="53">
      <c r="A53" s="36" t="s">
        <v>46</v>
      </c>
      <c r="B53" s="36">
        <v>8</v>
      </c>
      <c r="C53" s="37" t="s">
        <v>669</v>
      </c>
      <c r="D53" s="36" t="s">
        <v>73</v>
      </c>
      <c r="E53" s="38" t="s">
        <v>670</v>
      </c>
      <c r="F53" s="39" t="s">
        <v>129</v>
      </c>
      <c r="G53" s="40">
        <v>50</v>
      </c>
      <c r="H53" s="41">
        <v>0</v>
      </c>
      <c r="I53" s="42">
        <f>ROUND(G53*H53,P4)</f>
        <v>0</v>
      </c>
      <c r="J53" s="39" t="s">
        <v>85</v>
      </c>
      <c r="O53" s="43">
        <f>I53*0.21</f>
        <v>0</v>
      </c>
      <c r="P53">
        <v>3</v>
      </c>
    </row>
    <row r="54">
      <c r="A54" s="36" t="s">
        <v>51</v>
      </c>
      <c r="B54" s="44"/>
      <c r="C54" s="45"/>
      <c r="D54" s="45"/>
      <c r="E54" s="46" t="s">
        <v>73</v>
      </c>
      <c r="F54" s="45"/>
      <c r="G54" s="45"/>
      <c r="H54" s="45"/>
      <c r="I54" s="45"/>
      <c r="J54" s="47"/>
    </row>
    <row r="55" ht="30">
      <c r="A55" s="36" t="s">
        <v>52</v>
      </c>
      <c r="B55" s="44"/>
      <c r="C55" s="45"/>
      <c r="D55" s="45"/>
      <c r="E55" s="48" t="s">
        <v>671</v>
      </c>
      <c r="F55" s="45"/>
      <c r="G55" s="45"/>
      <c r="H55" s="45"/>
      <c r="I55" s="45"/>
      <c r="J55" s="47"/>
    </row>
    <row r="56" ht="45">
      <c r="A56" s="36" t="s">
        <v>54</v>
      </c>
      <c r="B56" s="44"/>
      <c r="C56" s="45"/>
      <c r="D56" s="45"/>
      <c r="E56" s="38" t="s">
        <v>672</v>
      </c>
      <c r="F56" s="45"/>
      <c r="G56" s="45"/>
      <c r="H56" s="45"/>
      <c r="I56" s="45"/>
      <c r="J56" s="47"/>
    </row>
    <row r="57">
      <c r="A57" s="36" t="s">
        <v>46</v>
      </c>
      <c r="B57" s="36">
        <v>9</v>
      </c>
      <c r="C57" s="37" t="s">
        <v>673</v>
      </c>
      <c r="D57" s="36" t="s">
        <v>73</v>
      </c>
      <c r="E57" s="38" t="s">
        <v>674</v>
      </c>
      <c r="F57" s="39" t="s">
        <v>105</v>
      </c>
      <c r="G57" s="40">
        <v>2</v>
      </c>
      <c r="H57" s="41">
        <v>0</v>
      </c>
      <c r="I57" s="42">
        <f>ROUND(G57*H57,P4)</f>
        <v>0</v>
      </c>
      <c r="J57" s="39" t="s">
        <v>85</v>
      </c>
      <c r="O57" s="43">
        <f>I57*0.21</f>
        <v>0</v>
      </c>
      <c r="P57">
        <v>3</v>
      </c>
    </row>
    <row r="58">
      <c r="A58" s="36" t="s">
        <v>51</v>
      </c>
      <c r="B58" s="44"/>
      <c r="C58" s="45"/>
      <c r="D58" s="45"/>
      <c r="E58" s="46" t="s">
        <v>73</v>
      </c>
      <c r="F58" s="45"/>
      <c r="G58" s="45"/>
      <c r="H58" s="45"/>
      <c r="I58" s="45"/>
      <c r="J58" s="47"/>
    </row>
    <row r="59" ht="30">
      <c r="A59" s="36" t="s">
        <v>52</v>
      </c>
      <c r="B59" s="44"/>
      <c r="C59" s="45"/>
      <c r="D59" s="45"/>
      <c r="E59" s="48" t="s">
        <v>675</v>
      </c>
      <c r="F59" s="45"/>
      <c r="G59" s="45"/>
      <c r="H59" s="45"/>
      <c r="I59" s="45"/>
      <c r="J59" s="47"/>
    </row>
    <row r="60" ht="105">
      <c r="A60" s="36" t="s">
        <v>54</v>
      </c>
      <c r="B60" s="44"/>
      <c r="C60" s="45"/>
      <c r="D60" s="45"/>
      <c r="E60" s="38" t="s">
        <v>676</v>
      </c>
      <c r="F60" s="45"/>
      <c r="G60" s="45"/>
      <c r="H60" s="45"/>
      <c r="I60" s="45"/>
      <c r="J60" s="47"/>
    </row>
    <row r="61">
      <c r="A61" s="36" t="s">
        <v>46</v>
      </c>
      <c r="B61" s="36">
        <v>11</v>
      </c>
      <c r="C61" s="37" t="s">
        <v>677</v>
      </c>
      <c r="D61" s="36" t="s">
        <v>73</v>
      </c>
      <c r="E61" s="38" t="s">
        <v>678</v>
      </c>
      <c r="F61" s="39" t="s">
        <v>129</v>
      </c>
      <c r="G61" s="40">
        <v>14</v>
      </c>
      <c r="H61" s="41">
        <v>0</v>
      </c>
      <c r="I61" s="42">
        <f>ROUND(G61*H61,P4)</f>
        <v>0</v>
      </c>
      <c r="J61" s="39" t="s">
        <v>85</v>
      </c>
      <c r="O61" s="43">
        <f>I61*0.21</f>
        <v>0</v>
      </c>
      <c r="P61">
        <v>3</v>
      </c>
    </row>
    <row r="62">
      <c r="A62" s="36" t="s">
        <v>51</v>
      </c>
      <c r="B62" s="44"/>
      <c r="C62" s="45"/>
      <c r="D62" s="45"/>
      <c r="E62" s="46" t="s">
        <v>73</v>
      </c>
      <c r="F62" s="45"/>
      <c r="G62" s="45"/>
      <c r="H62" s="45"/>
      <c r="I62" s="45"/>
      <c r="J62" s="47"/>
    </row>
    <row r="63" ht="30">
      <c r="A63" s="36" t="s">
        <v>52</v>
      </c>
      <c r="B63" s="44"/>
      <c r="C63" s="45"/>
      <c r="D63" s="45"/>
      <c r="E63" s="48" t="s">
        <v>679</v>
      </c>
      <c r="F63" s="45"/>
      <c r="G63" s="45"/>
      <c r="H63" s="45"/>
      <c r="I63" s="45"/>
      <c r="J63" s="47"/>
    </row>
    <row r="64" ht="150">
      <c r="A64" s="36" t="s">
        <v>54</v>
      </c>
      <c r="B64" s="44"/>
      <c r="C64" s="45"/>
      <c r="D64" s="45"/>
      <c r="E64" s="38" t="s">
        <v>680</v>
      </c>
      <c r="F64" s="45"/>
      <c r="G64" s="45"/>
      <c r="H64" s="45"/>
      <c r="I64" s="45"/>
      <c r="J64" s="47"/>
    </row>
    <row r="65">
      <c r="A65" s="36" t="s">
        <v>46</v>
      </c>
      <c r="B65" s="36">
        <v>12</v>
      </c>
      <c r="C65" s="37" t="s">
        <v>681</v>
      </c>
      <c r="D65" s="36" t="s">
        <v>73</v>
      </c>
      <c r="E65" s="38" t="s">
        <v>682</v>
      </c>
      <c r="F65" s="39" t="s">
        <v>129</v>
      </c>
      <c r="G65" s="40">
        <v>14</v>
      </c>
      <c r="H65" s="41">
        <v>0</v>
      </c>
      <c r="I65" s="42">
        <f>ROUND(G65*H65,P4)</f>
        <v>0</v>
      </c>
      <c r="J65" s="39" t="s">
        <v>85</v>
      </c>
      <c r="O65" s="43">
        <f>I65*0.21</f>
        <v>0</v>
      </c>
      <c r="P65">
        <v>3</v>
      </c>
    </row>
    <row r="66">
      <c r="A66" s="36" t="s">
        <v>51</v>
      </c>
      <c r="B66" s="44"/>
      <c r="C66" s="45"/>
      <c r="D66" s="45"/>
      <c r="E66" s="46" t="s">
        <v>73</v>
      </c>
      <c r="F66" s="45"/>
      <c r="G66" s="45"/>
      <c r="H66" s="45"/>
      <c r="I66" s="45"/>
      <c r="J66" s="47"/>
    </row>
    <row r="67" ht="30">
      <c r="A67" s="36" t="s">
        <v>52</v>
      </c>
      <c r="B67" s="44"/>
      <c r="C67" s="45"/>
      <c r="D67" s="45"/>
      <c r="E67" s="48" t="s">
        <v>679</v>
      </c>
      <c r="F67" s="45"/>
      <c r="G67" s="45"/>
      <c r="H67" s="45"/>
      <c r="I67" s="45"/>
      <c r="J67" s="47"/>
    </row>
    <row r="68" ht="90">
      <c r="A68" s="36" t="s">
        <v>54</v>
      </c>
      <c r="B68" s="44"/>
      <c r="C68" s="45"/>
      <c r="D68" s="45"/>
      <c r="E68" s="38" t="s">
        <v>683</v>
      </c>
      <c r="F68" s="45"/>
      <c r="G68" s="45"/>
      <c r="H68" s="45"/>
      <c r="I68" s="45"/>
      <c r="J68" s="47"/>
    </row>
    <row r="69" ht="30">
      <c r="A69" s="36" t="s">
        <v>46</v>
      </c>
      <c r="B69" s="36">
        <v>14</v>
      </c>
      <c r="C69" s="37" t="s">
        <v>684</v>
      </c>
      <c r="D69" s="36" t="s">
        <v>73</v>
      </c>
      <c r="E69" s="38" t="s">
        <v>685</v>
      </c>
      <c r="F69" s="39" t="s">
        <v>129</v>
      </c>
      <c r="G69" s="40">
        <v>14</v>
      </c>
      <c r="H69" s="41">
        <v>0</v>
      </c>
      <c r="I69" s="42">
        <f>ROUND(G69*H69,P4)</f>
        <v>0</v>
      </c>
      <c r="J69" s="39" t="s">
        <v>85</v>
      </c>
      <c r="O69" s="43">
        <f>I69*0.21</f>
        <v>0</v>
      </c>
      <c r="P69">
        <v>3</v>
      </c>
    </row>
    <row r="70">
      <c r="A70" s="36" t="s">
        <v>51</v>
      </c>
      <c r="B70" s="44"/>
      <c r="C70" s="45"/>
      <c r="D70" s="45"/>
      <c r="E70" s="38" t="s">
        <v>686</v>
      </c>
      <c r="F70" s="45"/>
      <c r="G70" s="45"/>
      <c r="H70" s="45"/>
      <c r="I70" s="45"/>
      <c r="J70" s="47"/>
    </row>
    <row r="71" ht="30">
      <c r="A71" s="36" t="s">
        <v>52</v>
      </c>
      <c r="B71" s="44"/>
      <c r="C71" s="45"/>
      <c r="D71" s="45"/>
      <c r="E71" s="48" t="s">
        <v>687</v>
      </c>
      <c r="F71" s="45"/>
      <c r="G71" s="45"/>
      <c r="H71" s="45"/>
      <c r="I71" s="45"/>
      <c r="J71" s="47"/>
    </row>
    <row r="72" ht="330">
      <c r="A72" s="36" t="s">
        <v>54</v>
      </c>
      <c r="B72" s="44"/>
      <c r="C72" s="45"/>
      <c r="D72" s="45"/>
      <c r="E72" s="38" t="s">
        <v>688</v>
      </c>
      <c r="F72" s="45"/>
      <c r="G72" s="45"/>
      <c r="H72" s="45"/>
      <c r="I72" s="45"/>
      <c r="J72" s="47"/>
    </row>
    <row r="73">
      <c r="A73" s="36" t="s">
        <v>46</v>
      </c>
      <c r="B73" s="36">
        <v>18</v>
      </c>
      <c r="C73" s="37" t="s">
        <v>689</v>
      </c>
      <c r="D73" s="36" t="s">
        <v>73</v>
      </c>
      <c r="E73" s="38" t="s">
        <v>690</v>
      </c>
      <c r="F73" s="39" t="s">
        <v>129</v>
      </c>
      <c r="G73" s="40">
        <v>14</v>
      </c>
      <c r="H73" s="41">
        <v>0</v>
      </c>
      <c r="I73" s="42">
        <f>ROUND(G73*H73,P4)</f>
        <v>0</v>
      </c>
      <c r="J73" s="39" t="s">
        <v>85</v>
      </c>
      <c r="O73" s="43">
        <f>I73*0.21</f>
        <v>0</v>
      </c>
      <c r="P73">
        <v>3</v>
      </c>
    </row>
    <row r="74">
      <c r="A74" s="36" t="s">
        <v>51</v>
      </c>
      <c r="B74" s="44"/>
      <c r="C74" s="45"/>
      <c r="D74" s="45"/>
      <c r="E74" s="46" t="s">
        <v>73</v>
      </c>
      <c r="F74" s="45"/>
      <c r="G74" s="45"/>
      <c r="H74" s="45"/>
      <c r="I74" s="45"/>
      <c r="J74" s="47"/>
    </row>
    <row r="75" ht="30">
      <c r="A75" s="36" t="s">
        <v>52</v>
      </c>
      <c r="B75" s="44"/>
      <c r="C75" s="45"/>
      <c r="D75" s="45"/>
      <c r="E75" s="48" t="s">
        <v>679</v>
      </c>
      <c r="F75" s="45"/>
      <c r="G75" s="45"/>
      <c r="H75" s="45"/>
      <c r="I75" s="45"/>
      <c r="J75" s="47"/>
    </row>
    <row r="76" ht="75">
      <c r="A76" s="36" t="s">
        <v>54</v>
      </c>
      <c r="B76" s="44"/>
      <c r="C76" s="45"/>
      <c r="D76" s="45"/>
      <c r="E76" s="38" t="s">
        <v>691</v>
      </c>
      <c r="F76" s="45"/>
      <c r="G76" s="45"/>
      <c r="H76" s="45"/>
      <c r="I76" s="45"/>
      <c r="J76" s="47"/>
    </row>
    <row r="77">
      <c r="A77" s="36" t="s">
        <v>46</v>
      </c>
      <c r="B77" s="36">
        <v>19</v>
      </c>
      <c r="C77" s="37" t="s">
        <v>692</v>
      </c>
      <c r="D77" s="36" t="s">
        <v>73</v>
      </c>
      <c r="E77" s="38" t="s">
        <v>693</v>
      </c>
      <c r="F77" s="39" t="s">
        <v>129</v>
      </c>
      <c r="G77" s="40">
        <v>1</v>
      </c>
      <c r="H77" s="41">
        <v>0</v>
      </c>
      <c r="I77" s="42">
        <f>ROUND(G77*H77,P4)</f>
        <v>0</v>
      </c>
      <c r="J77" s="39" t="s">
        <v>85</v>
      </c>
      <c r="O77" s="43">
        <f>I77*0.21</f>
        <v>0</v>
      </c>
      <c r="P77">
        <v>3</v>
      </c>
    </row>
    <row r="78">
      <c r="A78" s="36" t="s">
        <v>51</v>
      </c>
      <c r="B78" s="44"/>
      <c r="C78" s="45"/>
      <c r="D78" s="45"/>
      <c r="E78" s="46" t="s">
        <v>73</v>
      </c>
      <c r="F78" s="45"/>
      <c r="G78" s="45"/>
      <c r="H78" s="45"/>
      <c r="I78" s="45"/>
      <c r="J78" s="47"/>
    </row>
    <row r="79" ht="30">
      <c r="A79" s="36" t="s">
        <v>52</v>
      </c>
      <c r="B79" s="44"/>
      <c r="C79" s="45"/>
      <c r="D79" s="45"/>
      <c r="E79" s="48" t="s">
        <v>694</v>
      </c>
      <c r="F79" s="45"/>
      <c r="G79" s="45"/>
      <c r="H79" s="45"/>
      <c r="I79" s="45"/>
      <c r="J79" s="47"/>
    </row>
    <row r="80" ht="330">
      <c r="A80" s="36" t="s">
        <v>54</v>
      </c>
      <c r="B80" s="44"/>
      <c r="C80" s="45"/>
      <c r="D80" s="45"/>
      <c r="E80" s="38" t="s">
        <v>688</v>
      </c>
      <c r="F80" s="45"/>
      <c r="G80" s="45"/>
      <c r="H80" s="45"/>
      <c r="I80" s="45"/>
      <c r="J80" s="47"/>
    </row>
    <row r="81">
      <c r="A81" s="36" t="s">
        <v>46</v>
      </c>
      <c r="B81" s="36">
        <v>20</v>
      </c>
      <c r="C81" s="37" t="s">
        <v>695</v>
      </c>
      <c r="D81" s="36" t="s">
        <v>73</v>
      </c>
      <c r="E81" s="38" t="s">
        <v>696</v>
      </c>
      <c r="F81" s="39" t="s">
        <v>105</v>
      </c>
      <c r="G81" s="40">
        <v>1</v>
      </c>
      <c r="H81" s="41">
        <v>0</v>
      </c>
      <c r="I81" s="42">
        <f>ROUND(G81*H81,P4)</f>
        <v>0</v>
      </c>
      <c r="J81" s="39" t="s">
        <v>85</v>
      </c>
      <c r="O81" s="43">
        <f>I81*0.21</f>
        <v>0</v>
      </c>
      <c r="P81">
        <v>3</v>
      </c>
    </row>
    <row r="82">
      <c r="A82" s="36" t="s">
        <v>51</v>
      </c>
      <c r="B82" s="44"/>
      <c r="C82" s="45"/>
      <c r="D82" s="45"/>
      <c r="E82" s="46" t="s">
        <v>73</v>
      </c>
      <c r="F82" s="45"/>
      <c r="G82" s="45"/>
      <c r="H82" s="45"/>
      <c r="I82" s="45"/>
      <c r="J82" s="47"/>
    </row>
    <row r="83" ht="30">
      <c r="A83" s="36" t="s">
        <v>52</v>
      </c>
      <c r="B83" s="44"/>
      <c r="C83" s="45"/>
      <c r="D83" s="45"/>
      <c r="E83" s="48" t="s">
        <v>360</v>
      </c>
      <c r="F83" s="45"/>
      <c r="G83" s="45"/>
      <c r="H83" s="45"/>
      <c r="I83" s="45"/>
      <c r="J83" s="47"/>
    </row>
    <row r="84" ht="30">
      <c r="A84" s="36" t="s">
        <v>54</v>
      </c>
      <c r="B84" s="44"/>
      <c r="C84" s="45"/>
      <c r="D84" s="45"/>
      <c r="E84" s="38" t="s">
        <v>697</v>
      </c>
      <c r="F84" s="45"/>
      <c r="G84" s="45"/>
      <c r="H84" s="45"/>
      <c r="I84" s="45"/>
      <c r="J84" s="47"/>
    </row>
    <row r="85">
      <c r="A85" s="30" t="s">
        <v>43</v>
      </c>
      <c r="B85" s="31"/>
      <c r="C85" s="32" t="s">
        <v>632</v>
      </c>
      <c r="D85" s="33"/>
      <c r="E85" s="30" t="s">
        <v>633</v>
      </c>
      <c r="F85" s="33"/>
      <c r="G85" s="33"/>
      <c r="H85" s="33"/>
      <c r="I85" s="34">
        <f>SUMIFS(I86:I93,A86:A93,"P")</f>
        <v>0</v>
      </c>
      <c r="J85" s="35"/>
    </row>
    <row r="86">
      <c r="A86" s="36" t="s">
        <v>46</v>
      </c>
      <c r="B86" s="36">
        <v>10</v>
      </c>
      <c r="C86" s="37" t="s">
        <v>698</v>
      </c>
      <c r="D86" s="36" t="s">
        <v>73</v>
      </c>
      <c r="E86" s="38" t="s">
        <v>699</v>
      </c>
      <c r="F86" s="39" t="s">
        <v>129</v>
      </c>
      <c r="G86" s="40">
        <v>14</v>
      </c>
      <c r="H86" s="41">
        <v>0</v>
      </c>
      <c r="I86" s="42">
        <f>ROUND(G86*H86,P4)</f>
        <v>0</v>
      </c>
      <c r="J86" s="39" t="s">
        <v>85</v>
      </c>
      <c r="O86" s="43">
        <f>I86*0.21</f>
        <v>0</v>
      </c>
      <c r="P86">
        <v>3</v>
      </c>
    </row>
    <row r="87">
      <c r="A87" s="36" t="s">
        <v>51</v>
      </c>
      <c r="B87" s="44"/>
      <c r="C87" s="45"/>
      <c r="D87" s="45"/>
      <c r="E87" s="38" t="s">
        <v>700</v>
      </c>
      <c r="F87" s="45"/>
      <c r="G87" s="45"/>
      <c r="H87" s="45"/>
      <c r="I87" s="45"/>
      <c r="J87" s="47"/>
    </row>
    <row r="88" ht="30">
      <c r="A88" s="36" t="s">
        <v>52</v>
      </c>
      <c r="B88" s="44"/>
      <c r="C88" s="45"/>
      <c r="D88" s="45"/>
      <c r="E88" s="48" t="s">
        <v>701</v>
      </c>
      <c r="F88" s="45"/>
      <c r="G88" s="45"/>
      <c r="H88" s="45"/>
      <c r="I88" s="45"/>
      <c r="J88" s="47"/>
    </row>
    <row r="89" ht="150">
      <c r="A89" s="36" t="s">
        <v>54</v>
      </c>
      <c r="B89" s="44"/>
      <c r="C89" s="45"/>
      <c r="D89" s="45"/>
      <c r="E89" s="38" t="s">
        <v>482</v>
      </c>
      <c r="F89" s="45"/>
      <c r="G89" s="45"/>
      <c r="H89" s="45"/>
      <c r="I89" s="45"/>
      <c r="J89" s="47"/>
    </row>
    <row r="90">
      <c r="A90" s="36" t="s">
        <v>46</v>
      </c>
      <c r="B90" s="36">
        <v>16</v>
      </c>
      <c r="C90" s="37" t="s">
        <v>643</v>
      </c>
      <c r="D90" s="36" t="s">
        <v>73</v>
      </c>
      <c r="E90" s="38" t="s">
        <v>644</v>
      </c>
      <c r="F90" s="39" t="s">
        <v>50</v>
      </c>
      <c r="G90" s="40">
        <v>12.56</v>
      </c>
      <c r="H90" s="41">
        <v>0</v>
      </c>
      <c r="I90" s="42">
        <f>ROUND(G90*H90,P4)</f>
        <v>0</v>
      </c>
      <c r="J90" s="39" t="s">
        <v>85</v>
      </c>
      <c r="O90" s="43">
        <f>I90*0.21</f>
        <v>0</v>
      </c>
      <c r="P90">
        <v>3</v>
      </c>
    </row>
    <row r="91">
      <c r="A91" s="36" t="s">
        <v>51</v>
      </c>
      <c r="B91" s="44"/>
      <c r="C91" s="45"/>
      <c r="D91" s="45"/>
      <c r="E91" s="46" t="s">
        <v>73</v>
      </c>
      <c r="F91" s="45"/>
      <c r="G91" s="45"/>
      <c r="H91" s="45"/>
      <c r="I91" s="45"/>
      <c r="J91" s="47"/>
    </row>
    <row r="92" ht="30">
      <c r="A92" s="36" t="s">
        <v>52</v>
      </c>
      <c r="B92" s="44"/>
      <c r="C92" s="45"/>
      <c r="D92" s="45"/>
      <c r="E92" s="48" t="s">
        <v>702</v>
      </c>
      <c r="F92" s="45"/>
      <c r="G92" s="45"/>
      <c r="H92" s="45"/>
      <c r="I92" s="45"/>
      <c r="J92" s="47"/>
    </row>
    <row r="93" ht="150">
      <c r="A93" s="36" t="s">
        <v>54</v>
      </c>
      <c r="B93" s="49"/>
      <c r="C93" s="50"/>
      <c r="D93" s="50"/>
      <c r="E93" s="38" t="s">
        <v>703</v>
      </c>
      <c r="F93" s="50"/>
      <c r="G93" s="50"/>
      <c r="H93" s="50"/>
      <c r="I93" s="50"/>
      <c r="J93" s="51"/>
    </row>
  </sheetData>
  <sheetProtection sheet="1" objects="1" scenarios="1" spinCount="100000" saltValue="ap3CW0MUum4y4k5G5Sqx+expCGhgkf3UPjvae6YOEGptp/ZQdbHjPuO+ZZeQli0bOTbRqZVUSM84iRQ7PqjPmg==" hashValue="augCie214howz22p2AXJWYLPT1ZvjzBTSDQnqjLk+JVAkNJ5RO1vDoZcMdDyS4m90qLrABKjN+vR+sEYGbZleQ=="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17</v>
      </c>
      <c r="I3" s="24">
        <f>SUMIFS(I8:I91,A8:A91,"SD")</f>
        <v>0</v>
      </c>
      <c r="J3" s="18"/>
      <c r="O3">
        <v>0</v>
      </c>
      <c r="P3">
        <v>2</v>
      </c>
    </row>
    <row r="4">
      <c r="A4" s="3" t="s">
        <v>30</v>
      </c>
      <c r="B4" s="19" t="s">
        <v>31</v>
      </c>
      <c r="C4" s="20" t="s">
        <v>17</v>
      </c>
      <c r="D4" s="21"/>
      <c r="E4" s="22" t="s">
        <v>18</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SUMIFS(I9:I12,A9:A12,"P")</f>
        <v>0</v>
      </c>
      <c r="J8" s="35"/>
    </row>
    <row r="9">
      <c r="A9" s="36" t="s">
        <v>46</v>
      </c>
      <c r="B9" s="36">
        <v>1</v>
      </c>
      <c r="C9" s="37" t="s">
        <v>47</v>
      </c>
      <c r="D9" s="36" t="s">
        <v>48</v>
      </c>
      <c r="E9" s="38" t="s">
        <v>49</v>
      </c>
      <c r="F9" s="39" t="s">
        <v>50</v>
      </c>
      <c r="G9" s="40">
        <v>32.5</v>
      </c>
      <c r="H9" s="41">
        <v>0</v>
      </c>
      <c r="I9" s="42">
        <f>ROUND(G9*H9,P4)</f>
        <v>0</v>
      </c>
      <c r="J9" s="36"/>
      <c r="O9" s="43">
        <f>I9*0.21</f>
        <v>0</v>
      </c>
      <c r="P9">
        <v>3</v>
      </c>
    </row>
    <row r="10">
      <c r="A10" s="36" t="s">
        <v>51</v>
      </c>
      <c r="B10" s="44"/>
      <c r="C10" s="45"/>
      <c r="D10" s="45"/>
      <c r="E10" s="46"/>
      <c r="F10" s="45"/>
      <c r="G10" s="45"/>
      <c r="H10" s="45"/>
      <c r="I10" s="45"/>
      <c r="J10" s="47"/>
    </row>
    <row r="11" ht="30">
      <c r="A11" s="36" t="s">
        <v>52</v>
      </c>
      <c r="B11" s="44"/>
      <c r="C11" s="45"/>
      <c r="D11" s="45"/>
      <c r="E11" s="48" t="s">
        <v>704</v>
      </c>
      <c r="F11" s="45"/>
      <c r="G11" s="45"/>
      <c r="H11" s="45"/>
      <c r="I11" s="45"/>
      <c r="J11" s="47"/>
    </row>
    <row r="12" ht="30">
      <c r="A12" s="36" t="s">
        <v>54</v>
      </c>
      <c r="B12" s="44"/>
      <c r="C12" s="45"/>
      <c r="D12" s="45"/>
      <c r="E12" s="38" t="s">
        <v>55</v>
      </c>
      <c r="F12" s="45"/>
      <c r="G12" s="45"/>
      <c r="H12" s="45"/>
      <c r="I12" s="45"/>
      <c r="J12" s="47"/>
    </row>
    <row r="13">
      <c r="A13" s="30" t="s">
        <v>43</v>
      </c>
      <c r="B13" s="31"/>
      <c r="C13" s="32" t="s">
        <v>382</v>
      </c>
      <c r="D13" s="33"/>
      <c r="E13" s="30" t="s">
        <v>501</v>
      </c>
      <c r="F13" s="33"/>
      <c r="G13" s="33"/>
      <c r="H13" s="33"/>
      <c r="I13" s="34">
        <f>SUMIFS(I14:I37,A14:A37,"P")</f>
        <v>0</v>
      </c>
      <c r="J13" s="35"/>
    </row>
    <row r="14">
      <c r="A14" s="36" t="s">
        <v>46</v>
      </c>
      <c r="B14" s="36">
        <v>2</v>
      </c>
      <c r="C14" s="37" t="s">
        <v>189</v>
      </c>
      <c r="D14" s="36" t="s">
        <v>48</v>
      </c>
      <c r="E14" s="38" t="s">
        <v>190</v>
      </c>
      <c r="F14" s="39" t="s">
        <v>50</v>
      </c>
      <c r="G14" s="40">
        <v>32.5</v>
      </c>
      <c r="H14" s="41">
        <v>0</v>
      </c>
      <c r="I14" s="42">
        <f>ROUND(G14*H14,P4)</f>
        <v>0</v>
      </c>
      <c r="J14" s="39" t="s">
        <v>85</v>
      </c>
      <c r="O14" s="43">
        <f>I14*0.21</f>
        <v>0</v>
      </c>
      <c r="P14">
        <v>3</v>
      </c>
    </row>
    <row r="15">
      <c r="A15" s="36" t="s">
        <v>51</v>
      </c>
      <c r="B15" s="44"/>
      <c r="C15" s="45"/>
      <c r="D15" s="45"/>
      <c r="E15" s="46" t="s">
        <v>73</v>
      </c>
      <c r="F15" s="45"/>
      <c r="G15" s="45"/>
      <c r="H15" s="45"/>
      <c r="I15" s="45"/>
      <c r="J15" s="47"/>
    </row>
    <row r="16" ht="45">
      <c r="A16" s="36" t="s">
        <v>52</v>
      </c>
      <c r="B16" s="44"/>
      <c r="C16" s="45"/>
      <c r="D16" s="45"/>
      <c r="E16" s="48" t="s">
        <v>705</v>
      </c>
      <c r="F16" s="45"/>
      <c r="G16" s="45"/>
      <c r="H16" s="45"/>
      <c r="I16" s="45"/>
      <c r="J16" s="47"/>
    </row>
    <row r="17" ht="409.5">
      <c r="A17" s="36" t="s">
        <v>54</v>
      </c>
      <c r="B17" s="44"/>
      <c r="C17" s="45"/>
      <c r="D17" s="45"/>
      <c r="E17" s="38" t="s">
        <v>192</v>
      </c>
      <c r="F17" s="45"/>
      <c r="G17" s="45"/>
      <c r="H17" s="45"/>
      <c r="I17" s="45"/>
      <c r="J17" s="47"/>
    </row>
    <row r="18">
      <c r="A18" s="36" t="s">
        <v>46</v>
      </c>
      <c r="B18" s="36">
        <v>4</v>
      </c>
      <c r="C18" s="37" t="s">
        <v>207</v>
      </c>
      <c r="D18" s="36" t="s">
        <v>46</v>
      </c>
      <c r="E18" s="38" t="s">
        <v>208</v>
      </c>
      <c r="F18" s="39" t="s">
        <v>50</v>
      </c>
      <c r="G18" s="40">
        <v>32.5</v>
      </c>
      <c r="H18" s="41">
        <v>0</v>
      </c>
      <c r="I18" s="42">
        <f>ROUND(G18*H18,P4)</f>
        <v>0</v>
      </c>
      <c r="J18" s="39" t="s">
        <v>85</v>
      </c>
      <c r="O18" s="43">
        <f>I18*0.21</f>
        <v>0</v>
      </c>
      <c r="P18">
        <v>3</v>
      </c>
    </row>
    <row r="19">
      <c r="A19" s="36" t="s">
        <v>51</v>
      </c>
      <c r="B19" s="44"/>
      <c r="C19" s="45"/>
      <c r="D19" s="45"/>
      <c r="E19" s="46"/>
      <c r="F19" s="45"/>
      <c r="G19" s="45"/>
      <c r="H19" s="45"/>
      <c r="I19" s="45"/>
      <c r="J19" s="47"/>
    </row>
    <row r="20" ht="30">
      <c r="A20" s="36" t="s">
        <v>52</v>
      </c>
      <c r="B20" s="44"/>
      <c r="C20" s="45"/>
      <c r="D20" s="45"/>
      <c r="E20" s="48" t="s">
        <v>706</v>
      </c>
      <c r="F20" s="45"/>
      <c r="G20" s="45"/>
      <c r="H20" s="45"/>
      <c r="I20" s="45"/>
      <c r="J20" s="47"/>
    </row>
    <row r="21" ht="390">
      <c r="A21" s="36" t="s">
        <v>54</v>
      </c>
      <c r="B21" s="44"/>
      <c r="C21" s="45"/>
      <c r="D21" s="45"/>
      <c r="E21" s="38" t="s">
        <v>210</v>
      </c>
      <c r="F21" s="45"/>
      <c r="G21" s="45"/>
      <c r="H21" s="45"/>
      <c r="I21" s="45"/>
      <c r="J21" s="47"/>
    </row>
    <row r="22">
      <c r="A22" s="36" t="s">
        <v>46</v>
      </c>
      <c r="B22" s="36">
        <v>5</v>
      </c>
      <c r="C22" s="37" t="s">
        <v>241</v>
      </c>
      <c r="D22" s="36" t="s">
        <v>73</v>
      </c>
      <c r="E22" s="38" t="s">
        <v>242</v>
      </c>
      <c r="F22" s="39" t="s">
        <v>84</v>
      </c>
      <c r="G22" s="40">
        <v>65</v>
      </c>
      <c r="H22" s="41">
        <v>0</v>
      </c>
      <c r="I22" s="42">
        <f>ROUND(G22*H22,P4)</f>
        <v>0</v>
      </c>
      <c r="J22" s="39" t="s">
        <v>85</v>
      </c>
      <c r="O22" s="43">
        <f>I22*0.21</f>
        <v>0</v>
      </c>
      <c r="P22">
        <v>3</v>
      </c>
    </row>
    <row r="23">
      <c r="A23" s="36" t="s">
        <v>51</v>
      </c>
      <c r="B23" s="44"/>
      <c r="C23" s="45"/>
      <c r="D23" s="45"/>
      <c r="E23" s="46"/>
      <c r="F23" s="45"/>
      <c r="G23" s="45"/>
      <c r="H23" s="45"/>
      <c r="I23" s="45"/>
      <c r="J23" s="47"/>
    </row>
    <row r="24" ht="30">
      <c r="A24" s="36" t="s">
        <v>52</v>
      </c>
      <c r="B24" s="44"/>
      <c r="C24" s="45"/>
      <c r="D24" s="45"/>
      <c r="E24" s="48" t="s">
        <v>707</v>
      </c>
      <c r="F24" s="45"/>
      <c r="G24" s="45"/>
      <c r="H24" s="45"/>
      <c r="I24" s="45"/>
      <c r="J24" s="47"/>
    </row>
    <row r="25" ht="30">
      <c r="A25" s="36" t="s">
        <v>54</v>
      </c>
      <c r="B25" s="44"/>
      <c r="C25" s="45"/>
      <c r="D25" s="45"/>
      <c r="E25" s="38" t="s">
        <v>244</v>
      </c>
      <c r="F25" s="45"/>
      <c r="G25" s="45"/>
      <c r="H25" s="45"/>
      <c r="I25" s="45"/>
      <c r="J25" s="47"/>
    </row>
    <row r="26">
      <c r="A26" s="36" t="s">
        <v>46</v>
      </c>
      <c r="B26" s="36">
        <v>15</v>
      </c>
      <c r="C26" s="37" t="s">
        <v>174</v>
      </c>
      <c r="D26" s="36" t="s">
        <v>73</v>
      </c>
      <c r="E26" s="38" t="s">
        <v>175</v>
      </c>
      <c r="F26" s="39" t="s">
        <v>50</v>
      </c>
      <c r="G26" s="40">
        <v>149.5</v>
      </c>
      <c r="H26" s="41">
        <v>0</v>
      </c>
      <c r="I26" s="42">
        <f>ROUND(G26*H26,P4)</f>
        <v>0</v>
      </c>
      <c r="J26" s="39" t="s">
        <v>85</v>
      </c>
      <c r="O26" s="43">
        <f>I26*0.21</f>
        <v>0</v>
      </c>
      <c r="P26">
        <v>3</v>
      </c>
    </row>
    <row r="27">
      <c r="A27" s="36" t="s">
        <v>51</v>
      </c>
      <c r="B27" s="44"/>
      <c r="C27" s="45"/>
      <c r="D27" s="45"/>
      <c r="E27" s="46" t="s">
        <v>73</v>
      </c>
      <c r="F27" s="45"/>
      <c r="G27" s="45"/>
      <c r="H27" s="45"/>
      <c r="I27" s="45"/>
      <c r="J27" s="47"/>
    </row>
    <row r="28" ht="30">
      <c r="A28" s="36" t="s">
        <v>52</v>
      </c>
      <c r="B28" s="44"/>
      <c r="C28" s="45"/>
      <c r="D28" s="45"/>
      <c r="E28" s="48" t="s">
        <v>708</v>
      </c>
      <c r="F28" s="45"/>
      <c r="G28" s="45"/>
      <c r="H28" s="45"/>
      <c r="I28" s="45"/>
      <c r="J28" s="47"/>
    </row>
    <row r="29" ht="390">
      <c r="A29" s="36" t="s">
        <v>54</v>
      </c>
      <c r="B29" s="44"/>
      <c r="C29" s="45"/>
      <c r="D29" s="45"/>
      <c r="E29" s="38" t="s">
        <v>177</v>
      </c>
      <c r="F29" s="45"/>
      <c r="G29" s="45"/>
      <c r="H29" s="45"/>
      <c r="I29" s="45"/>
      <c r="J29" s="47"/>
    </row>
    <row r="30">
      <c r="A30" s="36" t="s">
        <v>46</v>
      </c>
      <c r="B30" s="36">
        <v>16</v>
      </c>
      <c r="C30" s="37" t="s">
        <v>709</v>
      </c>
      <c r="D30" s="36" t="s">
        <v>73</v>
      </c>
      <c r="E30" s="38" t="s">
        <v>710</v>
      </c>
      <c r="F30" s="39" t="s">
        <v>50</v>
      </c>
      <c r="G30" s="40">
        <v>149.5</v>
      </c>
      <c r="H30" s="41">
        <v>0</v>
      </c>
      <c r="I30" s="42">
        <f>ROUND(G30*H30,P4)</f>
        <v>0</v>
      </c>
      <c r="J30" s="39" t="s">
        <v>85</v>
      </c>
      <c r="O30" s="43">
        <f>I30*0.21</f>
        <v>0</v>
      </c>
      <c r="P30">
        <v>3</v>
      </c>
    </row>
    <row r="31">
      <c r="A31" s="36" t="s">
        <v>51</v>
      </c>
      <c r="B31" s="44"/>
      <c r="C31" s="45"/>
      <c r="D31" s="45"/>
      <c r="E31" s="46" t="s">
        <v>73</v>
      </c>
      <c r="F31" s="45"/>
      <c r="G31" s="45"/>
      <c r="H31" s="45"/>
      <c r="I31" s="45"/>
      <c r="J31" s="47"/>
    </row>
    <row r="32" ht="30">
      <c r="A32" s="36" t="s">
        <v>52</v>
      </c>
      <c r="B32" s="44"/>
      <c r="C32" s="45"/>
      <c r="D32" s="45"/>
      <c r="E32" s="48" t="s">
        <v>711</v>
      </c>
      <c r="F32" s="45"/>
      <c r="G32" s="45"/>
      <c r="H32" s="45"/>
      <c r="I32" s="45"/>
      <c r="J32" s="47"/>
    </row>
    <row r="33" ht="405">
      <c r="A33" s="36" t="s">
        <v>54</v>
      </c>
      <c r="B33" s="44"/>
      <c r="C33" s="45"/>
      <c r="D33" s="45"/>
      <c r="E33" s="38" t="s">
        <v>712</v>
      </c>
      <c r="F33" s="45"/>
      <c r="G33" s="45"/>
      <c r="H33" s="45"/>
      <c r="I33" s="45"/>
      <c r="J33" s="47"/>
    </row>
    <row r="34">
      <c r="A34" s="36" t="s">
        <v>46</v>
      </c>
      <c r="B34" s="36">
        <v>17</v>
      </c>
      <c r="C34" s="37" t="s">
        <v>195</v>
      </c>
      <c r="D34" s="36" t="s">
        <v>73</v>
      </c>
      <c r="E34" s="38" t="s">
        <v>196</v>
      </c>
      <c r="F34" s="39" t="s">
        <v>50</v>
      </c>
      <c r="G34" s="40">
        <v>149.5</v>
      </c>
      <c r="H34" s="41">
        <v>0</v>
      </c>
      <c r="I34" s="42">
        <f>ROUND(G34*H34,P4)</f>
        <v>0</v>
      </c>
      <c r="J34" s="39" t="s">
        <v>85</v>
      </c>
      <c r="O34" s="43">
        <f>I34*0.21</f>
        <v>0</v>
      </c>
      <c r="P34">
        <v>3</v>
      </c>
    </row>
    <row r="35">
      <c r="A35" s="36" t="s">
        <v>51</v>
      </c>
      <c r="B35" s="44"/>
      <c r="C35" s="45"/>
      <c r="D35" s="45"/>
      <c r="E35" s="46"/>
      <c r="F35" s="45"/>
      <c r="G35" s="45"/>
      <c r="H35" s="45"/>
      <c r="I35" s="45"/>
      <c r="J35" s="47"/>
    </row>
    <row r="36" ht="30">
      <c r="A36" s="36" t="s">
        <v>52</v>
      </c>
      <c r="B36" s="44"/>
      <c r="C36" s="45"/>
      <c r="D36" s="45"/>
      <c r="E36" s="48" t="s">
        <v>713</v>
      </c>
      <c r="F36" s="45"/>
      <c r="G36" s="45"/>
      <c r="H36" s="45"/>
      <c r="I36" s="45"/>
      <c r="J36" s="47"/>
    </row>
    <row r="37" ht="300">
      <c r="A37" s="36" t="s">
        <v>54</v>
      </c>
      <c r="B37" s="44"/>
      <c r="C37" s="45"/>
      <c r="D37" s="45"/>
      <c r="E37" s="38" t="s">
        <v>198</v>
      </c>
      <c r="F37" s="45"/>
      <c r="G37" s="45"/>
      <c r="H37" s="45"/>
      <c r="I37" s="45"/>
      <c r="J37" s="47"/>
    </row>
    <row r="38">
      <c r="A38" s="30" t="s">
        <v>43</v>
      </c>
      <c r="B38" s="31"/>
      <c r="C38" s="32" t="s">
        <v>612</v>
      </c>
      <c r="D38" s="33"/>
      <c r="E38" s="30" t="s">
        <v>613</v>
      </c>
      <c r="F38" s="33"/>
      <c r="G38" s="33"/>
      <c r="H38" s="33"/>
      <c r="I38" s="34">
        <f>SUMIFS(I39:I86,A39:A86,"P")</f>
        <v>0</v>
      </c>
      <c r="J38" s="35"/>
    </row>
    <row r="39" ht="30">
      <c r="A39" s="36" t="s">
        <v>46</v>
      </c>
      <c r="B39" s="36">
        <v>7</v>
      </c>
      <c r="C39" s="37" t="s">
        <v>684</v>
      </c>
      <c r="D39" s="36" t="s">
        <v>73</v>
      </c>
      <c r="E39" s="38" t="s">
        <v>685</v>
      </c>
      <c r="F39" s="39" t="s">
        <v>129</v>
      </c>
      <c r="G39" s="40">
        <v>49</v>
      </c>
      <c r="H39" s="41">
        <v>0</v>
      </c>
      <c r="I39" s="42">
        <f>ROUND(G39*H39,P4)</f>
        <v>0</v>
      </c>
      <c r="J39" s="39" t="s">
        <v>85</v>
      </c>
      <c r="O39" s="43">
        <f>I39*0.21</f>
        <v>0</v>
      </c>
      <c r="P39">
        <v>3</v>
      </c>
    </row>
    <row r="40">
      <c r="A40" s="36" t="s">
        <v>51</v>
      </c>
      <c r="B40" s="44"/>
      <c r="C40" s="45"/>
      <c r="D40" s="45"/>
      <c r="E40" s="38" t="s">
        <v>714</v>
      </c>
      <c r="F40" s="45"/>
      <c r="G40" s="45"/>
      <c r="H40" s="45"/>
      <c r="I40" s="45"/>
      <c r="J40" s="47"/>
    </row>
    <row r="41" ht="30">
      <c r="A41" s="36" t="s">
        <v>52</v>
      </c>
      <c r="B41" s="44"/>
      <c r="C41" s="45"/>
      <c r="D41" s="45"/>
      <c r="E41" s="48" t="s">
        <v>715</v>
      </c>
      <c r="F41" s="45"/>
      <c r="G41" s="45"/>
      <c r="H41" s="45"/>
      <c r="I41" s="45"/>
      <c r="J41" s="47"/>
    </row>
    <row r="42" ht="330">
      <c r="A42" s="36" t="s">
        <v>54</v>
      </c>
      <c r="B42" s="44"/>
      <c r="C42" s="45"/>
      <c r="D42" s="45"/>
      <c r="E42" s="38" t="s">
        <v>688</v>
      </c>
      <c r="F42" s="45"/>
      <c r="G42" s="45"/>
      <c r="H42" s="45"/>
      <c r="I42" s="45"/>
      <c r="J42" s="47"/>
    </row>
    <row r="43">
      <c r="A43" s="36" t="s">
        <v>46</v>
      </c>
      <c r="B43" s="36">
        <v>8</v>
      </c>
      <c r="C43" s="37" t="s">
        <v>624</v>
      </c>
      <c r="D43" s="36" t="s">
        <v>73</v>
      </c>
      <c r="E43" s="38" t="s">
        <v>625</v>
      </c>
      <c r="F43" s="39" t="s">
        <v>129</v>
      </c>
      <c r="G43" s="40">
        <v>5</v>
      </c>
      <c r="H43" s="41">
        <v>0</v>
      </c>
      <c r="I43" s="42">
        <f>ROUND(G43*H43,P4)</f>
        <v>0</v>
      </c>
      <c r="J43" s="39" t="s">
        <v>85</v>
      </c>
      <c r="O43" s="43">
        <f>I43*0.21</f>
        <v>0</v>
      </c>
      <c r="P43">
        <v>3</v>
      </c>
    </row>
    <row r="44">
      <c r="A44" s="36" t="s">
        <v>51</v>
      </c>
      <c r="B44" s="44"/>
      <c r="C44" s="45"/>
      <c r="D44" s="45"/>
      <c r="E44" s="46" t="s">
        <v>73</v>
      </c>
      <c r="F44" s="45"/>
      <c r="G44" s="45"/>
      <c r="H44" s="45"/>
      <c r="I44" s="45"/>
      <c r="J44" s="47"/>
    </row>
    <row r="45" ht="30">
      <c r="A45" s="36" t="s">
        <v>52</v>
      </c>
      <c r="B45" s="44"/>
      <c r="C45" s="45"/>
      <c r="D45" s="45"/>
      <c r="E45" s="48" t="s">
        <v>716</v>
      </c>
      <c r="F45" s="45"/>
      <c r="G45" s="45"/>
      <c r="H45" s="45"/>
      <c r="I45" s="45"/>
      <c r="J45" s="47"/>
    </row>
    <row r="46" ht="315">
      <c r="A46" s="36" t="s">
        <v>54</v>
      </c>
      <c r="B46" s="44"/>
      <c r="C46" s="45"/>
      <c r="D46" s="45"/>
      <c r="E46" s="38" t="s">
        <v>664</v>
      </c>
      <c r="F46" s="45"/>
      <c r="G46" s="45"/>
      <c r="H46" s="45"/>
      <c r="I46" s="45"/>
      <c r="J46" s="47"/>
    </row>
    <row r="47">
      <c r="A47" s="36" t="s">
        <v>46</v>
      </c>
      <c r="B47" s="36">
        <v>9</v>
      </c>
      <c r="C47" s="37" t="s">
        <v>665</v>
      </c>
      <c r="D47" s="36" t="s">
        <v>73</v>
      </c>
      <c r="E47" s="38" t="s">
        <v>666</v>
      </c>
      <c r="F47" s="39" t="s">
        <v>129</v>
      </c>
      <c r="G47" s="40">
        <v>65</v>
      </c>
      <c r="H47" s="41">
        <v>0</v>
      </c>
      <c r="I47" s="42">
        <f>ROUND(G47*H47,P4)</f>
        <v>0</v>
      </c>
      <c r="J47" s="39" t="s">
        <v>85</v>
      </c>
      <c r="O47" s="43">
        <f>I47*0.21</f>
        <v>0</v>
      </c>
      <c r="P47">
        <v>3</v>
      </c>
    </row>
    <row r="48">
      <c r="A48" s="36" t="s">
        <v>51</v>
      </c>
      <c r="B48" s="44"/>
      <c r="C48" s="45"/>
      <c r="D48" s="45"/>
      <c r="E48" s="46" t="s">
        <v>73</v>
      </c>
      <c r="F48" s="45"/>
      <c r="G48" s="45"/>
      <c r="H48" s="45"/>
      <c r="I48" s="45"/>
      <c r="J48" s="47"/>
    </row>
    <row r="49" ht="30">
      <c r="A49" s="36" t="s">
        <v>52</v>
      </c>
      <c r="B49" s="44"/>
      <c r="C49" s="45"/>
      <c r="D49" s="45"/>
      <c r="E49" s="48" t="s">
        <v>717</v>
      </c>
      <c r="F49" s="45"/>
      <c r="G49" s="45"/>
      <c r="H49" s="45"/>
      <c r="I49" s="45"/>
      <c r="J49" s="47"/>
    </row>
    <row r="50" ht="60">
      <c r="A50" s="36" t="s">
        <v>54</v>
      </c>
      <c r="B50" s="44"/>
      <c r="C50" s="45"/>
      <c r="D50" s="45"/>
      <c r="E50" s="38" t="s">
        <v>668</v>
      </c>
      <c r="F50" s="45"/>
      <c r="G50" s="45"/>
      <c r="H50" s="45"/>
      <c r="I50" s="45"/>
      <c r="J50" s="47"/>
    </row>
    <row r="51">
      <c r="A51" s="36" t="s">
        <v>46</v>
      </c>
      <c r="B51" s="36">
        <v>10</v>
      </c>
      <c r="C51" s="37" t="s">
        <v>669</v>
      </c>
      <c r="D51" s="36" t="s">
        <v>73</v>
      </c>
      <c r="E51" s="38" t="s">
        <v>670</v>
      </c>
      <c r="F51" s="39" t="s">
        <v>129</v>
      </c>
      <c r="G51" s="40">
        <v>65</v>
      </c>
      <c r="H51" s="41">
        <v>0</v>
      </c>
      <c r="I51" s="42">
        <f>ROUND(G51*H51,P4)</f>
        <v>0</v>
      </c>
      <c r="J51" s="39" t="s">
        <v>85</v>
      </c>
      <c r="O51" s="43">
        <f>I51*0.21</f>
        <v>0</v>
      </c>
      <c r="P51">
        <v>3</v>
      </c>
    </row>
    <row r="52">
      <c r="A52" s="36" t="s">
        <v>51</v>
      </c>
      <c r="B52" s="44"/>
      <c r="C52" s="45"/>
      <c r="D52" s="45"/>
      <c r="E52" s="46" t="s">
        <v>73</v>
      </c>
      <c r="F52" s="45"/>
      <c r="G52" s="45"/>
      <c r="H52" s="45"/>
      <c r="I52" s="45"/>
      <c r="J52" s="47"/>
    </row>
    <row r="53" ht="30">
      <c r="A53" s="36" t="s">
        <v>52</v>
      </c>
      <c r="B53" s="44"/>
      <c r="C53" s="45"/>
      <c r="D53" s="45"/>
      <c r="E53" s="48" t="s">
        <v>718</v>
      </c>
      <c r="F53" s="45"/>
      <c r="G53" s="45"/>
      <c r="H53" s="45"/>
      <c r="I53" s="45"/>
      <c r="J53" s="47"/>
    </row>
    <row r="54" ht="45">
      <c r="A54" s="36" t="s">
        <v>54</v>
      </c>
      <c r="B54" s="44"/>
      <c r="C54" s="45"/>
      <c r="D54" s="45"/>
      <c r="E54" s="38" t="s">
        <v>672</v>
      </c>
      <c r="F54" s="45"/>
      <c r="G54" s="45"/>
      <c r="H54" s="45"/>
      <c r="I54" s="45"/>
      <c r="J54" s="47"/>
    </row>
    <row r="55">
      <c r="A55" s="36" t="s">
        <v>46</v>
      </c>
      <c r="B55" s="36">
        <v>11</v>
      </c>
      <c r="C55" s="37" t="s">
        <v>673</v>
      </c>
      <c r="D55" s="36" t="s">
        <v>73</v>
      </c>
      <c r="E55" s="38" t="s">
        <v>674</v>
      </c>
      <c r="F55" s="39" t="s">
        <v>105</v>
      </c>
      <c r="G55" s="40">
        <v>2</v>
      </c>
      <c r="H55" s="41">
        <v>0</v>
      </c>
      <c r="I55" s="42">
        <f>ROUND(G55*H55,P4)</f>
        <v>0</v>
      </c>
      <c r="J55" s="39" t="s">
        <v>85</v>
      </c>
      <c r="O55" s="43">
        <f>I55*0.21</f>
        <v>0</v>
      </c>
      <c r="P55">
        <v>3</v>
      </c>
    </row>
    <row r="56">
      <c r="A56" s="36" t="s">
        <v>51</v>
      </c>
      <c r="B56" s="44"/>
      <c r="C56" s="45"/>
      <c r="D56" s="45"/>
      <c r="E56" s="46" t="s">
        <v>73</v>
      </c>
      <c r="F56" s="45"/>
      <c r="G56" s="45"/>
      <c r="H56" s="45"/>
      <c r="I56" s="45"/>
      <c r="J56" s="47"/>
    </row>
    <row r="57" ht="30">
      <c r="A57" s="36" t="s">
        <v>52</v>
      </c>
      <c r="B57" s="44"/>
      <c r="C57" s="45"/>
      <c r="D57" s="45"/>
      <c r="E57" s="48" t="s">
        <v>719</v>
      </c>
      <c r="F57" s="45"/>
      <c r="G57" s="45"/>
      <c r="H57" s="45"/>
      <c r="I57" s="45"/>
      <c r="J57" s="47"/>
    </row>
    <row r="58" ht="105">
      <c r="A58" s="36" t="s">
        <v>54</v>
      </c>
      <c r="B58" s="44"/>
      <c r="C58" s="45"/>
      <c r="D58" s="45"/>
      <c r="E58" s="38" t="s">
        <v>676</v>
      </c>
      <c r="F58" s="45"/>
      <c r="G58" s="45"/>
      <c r="H58" s="45"/>
      <c r="I58" s="45"/>
      <c r="J58" s="47"/>
    </row>
    <row r="59">
      <c r="A59" s="36" t="s">
        <v>46</v>
      </c>
      <c r="B59" s="36">
        <v>12</v>
      </c>
      <c r="C59" s="37" t="s">
        <v>689</v>
      </c>
      <c r="D59" s="36" t="s">
        <v>73</v>
      </c>
      <c r="E59" s="38" t="s">
        <v>690</v>
      </c>
      <c r="F59" s="39" t="s">
        <v>129</v>
      </c>
      <c r="G59" s="40">
        <v>49</v>
      </c>
      <c r="H59" s="41">
        <v>0</v>
      </c>
      <c r="I59" s="42">
        <f>ROUND(G59*H59,P4)</f>
        <v>0</v>
      </c>
      <c r="J59" s="39" t="s">
        <v>85</v>
      </c>
      <c r="O59" s="43">
        <f>I59*0.21</f>
        <v>0</v>
      </c>
      <c r="P59">
        <v>3</v>
      </c>
    </row>
    <row r="60">
      <c r="A60" s="36" t="s">
        <v>51</v>
      </c>
      <c r="B60" s="44"/>
      <c r="C60" s="45"/>
      <c r="D60" s="45"/>
      <c r="E60" s="46" t="s">
        <v>73</v>
      </c>
      <c r="F60" s="45"/>
      <c r="G60" s="45"/>
      <c r="H60" s="45"/>
      <c r="I60" s="45"/>
      <c r="J60" s="47"/>
    </row>
    <row r="61" ht="30">
      <c r="A61" s="36" t="s">
        <v>52</v>
      </c>
      <c r="B61" s="44"/>
      <c r="C61" s="45"/>
      <c r="D61" s="45"/>
      <c r="E61" s="48" t="s">
        <v>720</v>
      </c>
      <c r="F61" s="45"/>
      <c r="G61" s="45"/>
      <c r="H61" s="45"/>
      <c r="I61" s="45"/>
      <c r="J61" s="47"/>
    </row>
    <row r="62" ht="75">
      <c r="A62" s="36" t="s">
        <v>54</v>
      </c>
      <c r="B62" s="44"/>
      <c r="C62" s="45"/>
      <c r="D62" s="45"/>
      <c r="E62" s="38" t="s">
        <v>691</v>
      </c>
      <c r="F62" s="45"/>
      <c r="G62" s="45"/>
      <c r="H62" s="45"/>
      <c r="I62" s="45"/>
      <c r="J62" s="47"/>
    </row>
    <row r="63">
      <c r="A63" s="36" t="s">
        <v>46</v>
      </c>
      <c r="B63" s="36">
        <v>18</v>
      </c>
      <c r="C63" s="37" t="s">
        <v>721</v>
      </c>
      <c r="D63" s="36" t="s">
        <v>73</v>
      </c>
      <c r="E63" s="38" t="s">
        <v>722</v>
      </c>
      <c r="F63" s="39" t="s">
        <v>129</v>
      </c>
      <c r="G63" s="40">
        <v>19</v>
      </c>
      <c r="H63" s="41">
        <v>0</v>
      </c>
      <c r="I63" s="42">
        <f>ROUND(G63*H63,P4)</f>
        <v>0</v>
      </c>
      <c r="J63" s="39" t="s">
        <v>85</v>
      </c>
      <c r="O63" s="43">
        <f>I63*0.21</f>
        <v>0</v>
      </c>
      <c r="P63">
        <v>3</v>
      </c>
    </row>
    <row r="64">
      <c r="A64" s="36" t="s">
        <v>51</v>
      </c>
      <c r="B64" s="44"/>
      <c r="C64" s="45"/>
      <c r="D64" s="45"/>
      <c r="E64" s="46" t="s">
        <v>73</v>
      </c>
      <c r="F64" s="45"/>
      <c r="G64" s="45"/>
      <c r="H64" s="45"/>
      <c r="I64" s="45"/>
      <c r="J64" s="47"/>
    </row>
    <row r="65" ht="45">
      <c r="A65" s="36" t="s">
        <v>52</v>
      </c>
      <c r="B65" s="44"/>
      <c r="C65" s="45"/>
      <c r="D65" s="45"/>
      <c r="E65" s="48" t="s">
        <v>723</v>
      </c>
      <c r="F65" s="45"/>
      <c r="G65" s="45"/>
      <c r="H65" s="45"/>
      <c r="I65" s="45"/>
      <c r="J65" s="47"/>
    </row>
    <row r="66" ht="330">
      <c r="A66" s="36" t="s">
        <v>54</v>
      </c>
      <c r="B66" s="44"/>
      <c r="C66" s="45"/>
      <c r="D66" s="45"/>
      <c r="E66" s="38" t="s">
        <v>688</v>
      </c>
      <c r="F66" s="45"/>
      <c r="G66" s="45"/>
      <c r="H66" s="45"/>
      <c r="I66" s="45"/>
      <c r="J66" s="47"/>
    </row>
    <row r="67">
      <c r="A67" s="36" t="s">
        <v>46</v>
      </c>
      <c r="B67" s="36">
        <v>19</v>
      </c>
      <c r="C67" s="37" t="s">
        <v>724</v>
      </c>
      <c r="D67" s="36" t="s">
        <v>73</v>
      </c>
      <c r="E67" s="38" t="s">
        <v>725</v>
      </c>
      <c r="F67" s="39" t="s">
        <v>105</v>
      </c>
      <c r="G67" s="40">
        <v>2</v>
      </c>
      <c r="H67" s="41">
        <v>0</v>
      </c>
      <c r="I67" s="42">
        <f>ROUND(G67*H67,P4)</f>
        <v>0</v>
      </c>
      <c r="J67" s="39" t="s">
        <v>85</v>
      </c>
      <c r="O67" s="43">
        <f>I67*0.21</f>
        <v>0</v>
      </c>
      <c r="P67">
        <v>3</v>
      </c>
    </row>
    <row r="68">
      <c r="A68" s="36" t="s">
        <v>51</v>
      </c>
      <c r="B68" s="44"/>
      <c r="C68" s="45"/>
      <c r="D68" s="45"/>
      <c r="E68" s="46" t="s">
        <v>73</v>
      </c>
      <c r="F68" s="45"/>
      <c r="G68" s="45"/>
      <c r="H68" s="45"/>
      <c r="I68" s="45"/>
      <c r="J68" s="47"/>
    </row>
    <row r="69" ht="30">
      <c r="A69" s="36" t="s">
        <v>52</v>
      </c>
      <c r="B69" s="44"/>
      <c r="C69" s="45"/>
      <c r="D69" s="45"/>
      <c r="E69" s="48" t="s">
        <v>726</v>
      </c>
      <c r="F69" s="45"/>
      <c r="G69" s="45"/>
      <c r="H69" s="45"/>
      <c r="I69" s="45"/>
      <c r="J69" s="47"/>
    </row>
    <row r="70" ht="60">
      <c r="A70" s="36" t="s">
        <v>54</v>
      </c>
      <c r="B70" s="44"/>
      <c r="C70" s="45"/>
      <c r="D70" s="45"/>
      <c r="E70" s="38" t="s">
        <v>423</v>
      </c>
      <c r="F70" s="45"/>
      <c r="G70" s="45"/>
      <c r="H70" s="45"/>
      <c r="I70" s="45"/>
      <c r="J70" s="47"/>
    </row>
    <row r="71">
      <c r="A71" s="36" t="s">
        <v>46</v>
      </c>
      <c r="B71" s="36">
        <v>20</v>
      </c>
      <c r="C71" s="37" t="s">
        <v>727</v>
      </c>
      <c r="D71" s="36" t="s">
        <v>73</v>
      </c>
      <c r="E71" s="38" t="s">
        <v>728</v>
      </c>
      <c r="F71" s="39" t="s">
        <v>129</v>
      </c>
      <c r="G71" s="40">
        <v>16</v>
      </c>
      <c r="H71" s="41">
        <v>0</v>
      </c>
      <c r="I71" s="42">
        <f>ROUND(G71*H71,P4)</f>
        <v>0</v>
      </c>
      <c r="J71" s="39" t="s">
        <v>729</v>
      </c>
      <c r="O71" s="43">
        <f>I71*0.21</f>
        <v>0</v>
      </c>
      <c r="P71">
        <v>3</v>
      </c>
    </row>
    <row r="72">
      <c r="A72" s="36" t="s">
        <v>51</v>
      </c>
      <c r="B72" s="44"/>
      <c r="C72" s="45"/>
      <c r="D72" s="45"/>
      <c r="E72" s="46" t="s">
        <v>73</v>
      </c>
      <c r="F72" s="45"/>
      <c r="G72" s="45"/>
      <c r="H72" s="45"/>
      <c r="I72" s="45"/>
      <c r="J72" s="47"/>
    </row>
    <row r="73" ht="30">
      <c r="A73" s="36" t="s">
        <v>52</v>
      </c>
      <c r="B73" s="44"/>
      <c r="C73" s="45"/>
      <c r="D73" s="45"/>
      <c r="E73" s="48" t="s">
        <v>730</v>
      </c>
      <c r="F73" s="45"/>
      <c r="G73" s="45"/>
      <c r="H73" s="45"/>
      <c r="I73" s="45"/>
      <c r="J73" s="47"/>
    </row>
    <row r="74" ht="75">
      <c r="A74" s="36" t="s">
        <v>54</v>
      </c>
      <c r="B74" s="44"/>
      <c r="C74" s="45"/>
      <c r="D74" s="45"/>
      <c r="E74" s="38" t="s">
        <v>691</v>
      </c>
      <c r="F74" s="45"/>
      <c r="G74" s="45"/>
      <c r="H74" s="45"/>
      <c r="I74" s="45"/>
      <c r="J74" s="47"/>
    </row>
    <row r="75">
      <c r="A75" s="36" t="s">
        <v>46</v>
      </c>
      <c r="B75" s="36">
        <v>21</v>
      </c>
      <c r="C75" s="37" t="s">
        <v>731</v>
      </c>
      <c r="D75" s="36" t="s">
        <v>73</v>
      </c>
      <c r="E75" s="38" t="s">
        <v>732</v>
      </c>
      <c r="F75" s="39" t="s">
        <v>105</v>
      </c>
      <c r="G75" s="40">
        <v>1</v>
      </c>
      <c r="H75" s="41">
        <v>0</v>
      </c>
      <c r="I75" s="42">
        <f>ROUND(G75*H75,P4)</f>
        <v>0</v>
      </c>
      <c r="J75" s="39" t="s">
        <v>85</v>
      </c>
      <c r="O75" s="43">
        <f>I75*0.21</f>
        <v>0</v>
      </c>
      <c r="P75">
        <v>3</v>
      </c>
    </row>
    <row r="76">
      <c r="A76" s="36" t="s">
        <v>51</v>
      </c>
      <c r="B76" s="44"/>
      <c r="C76" s="45"/>
      <c r="D76" s="45"/>
      <c r="E76" s="46" t="s">
        <v>73</v>
      </c>
      <c r="F76" s="45"/>
      <c r="G76" s="45"/>
      <c r="H76" s="45"/>
      <c r="I76" s="45"/>
      <c r="J76" s="47"/>
    </row>
    <row r="77" ht="30">
      <c r="A77" s="36" t="s">
        <v>52</v>
      </c>
      <c r="B77" s="44"/>
      <c r="C77" s="45"/>
      <c r="D77" s="45"/>
      <c r="E77" s="48" t="s">
        <v>733</v>
      </c>
      <c r="F77" s="45"/>
      <c r="G77" s="45"/>
      <c r="H77" s="45"/>
      <c r="I77" s="45"/>
      <c r="J77" s="47"/>
    </row>
    <row r="78" ht="45">
      <c r="A78" s="36" t="s">
        <v>54</v>
      </c>
      <c r="B78" s="44"/>
      <c r="C78" s="45"/>
      <c r="D78" s="45"/>
      <c r="E78" s="38" t="s">
        <v>391</v>
      </c>
      <c r="F78" s="45"/>
      <c r="G78" s="45"/>
      <c r="H78" s="45"/>
      <c r="I78" s="45"/>
      <c r="J78" s="47"/>
    </row>
    <row r="79">
      <c r="A79" s="36" t="s">
        <v>46</v>
      </c>
      <c r="B79" s="36">
        <v>22</v>
      </c>
      <c r="C79" s="37" t="s">
        <v>734</v>
      </c>
      <c r="D79" s="36" t="s">
        <v>73</v>
      </c>
      <c r="E79" s="38" t="s">
        <v>735</v>
      </c>
      <c r="F79" s="39" t="s">
        <v>105</v>
      </c>
      <c r="G79" s="40">
        <v>1</v>
      </c>
      <c r="H79" s="41">
        <v>0</v>
      </c>
      <c r="I79" s="42">
        <f>ROUND(G79*H79,P4)</f>
        <v>0</v>
      </c>
      <c r="J79" s="36"/>
      <c r="O79" s="43">
        <f>I79*0.21</f>
        <v>0</v>
      </c>
      <c r="P79">
        <v>3</v>
      </c>
    </row>
    <row r="80">
      <c r="A80" s="36" t="s">
        <v>51</v>
      </c>
      <c r="B80" s="44"/>
      <c r="C80" s="45"/>
      <c r="D80" s="45"/>
      <c r="E80" s="46" t="s">
        <v>73</v>
      </c>
      <c r="F80" s="45"/>
      <c r="G80" s="45"/>
      <c r="H80" s="45"/>
      <c r="I80" s="45"/>
      <c r="J80" s="47"/>
    </row>
    <row r="81" ht="30">
      <c r="A81" s="36" t="s">
        <v>52</v>
      </c>
      <c r="B81" s="44"/>
      <c r="C81" s="45"/>
      <c r="D81" s="45"/>
      <c r="E81" s="48" t="s">
        <v>736</v>
      </c>
      <c r="F81" s="45"/>
      <c r="G81" s="45"/>
      <c r="H81" s="45"/>
      <c r="I81" s="45"/>
      <c r="J81" s="47"/>
    </row>
    <row r="82">
      <c r="A82" s="36" t="s">
        <v>54</v>
      </c>
      <c r="B82" s="44"/>
      <c r="C82" s="45"/>
      <c r="D82" s="45"/>
      <c r="E82" s="38" t="s">
        <v>737</v>
      </c>
      <c r="F82" s="45"/>
      <c r="G82" s="45"/>
      <c r="H82" s="45"/>
      <c r="I82" s="45"/>
      <c r="J82" s="47"/>
    </row>
    <row r="83">
      <c r="A83" s="36" t="s">
        <v>46</v>
      </c>
      <c r="B83" s="36">
        <v>23</v>
      </c>
      <c r="C83" s="37" t="s">
        <v>695</v>
      </c>
      <c r="D83" s="36" t="s">
        <v>73</v>
      </c>
      <c r="E83" s="38" t="s">
        <v>696</v>
      </c>
      <c r="F83" s="39" t="s">
        <v>105</v>
      </c>
      <c r="G83" s="40">
        <v>2</v>
      </c>
      <c r="H83" s="41">
        <v>0</v>
      </c>
      <c r="I83" s="42">
        <f>ROUND(G83*H83,P4)</f>
        <v>0</v>
      </c>
      <c r="J83" s="39" t="s">
        <v>85</v>
      </c>
      <c r="O83" s="43">
        <f>I83*0.21</f>
        <v>0</v>
      </c>
      <c r="P83">
        <v>3</v>
      </c>
    </row>
    <row r="84">
      <c r="A84" s="36" t="s">
        <v>51</v>
      </c>
      <c r="B84" s="44"/>
      <c r="C84" s="45"/>
      <c r="D84" s="45"/>
      <c r="E84" s="46" t="s">
        <v>73</v>
      </c>
      <c r="F84" s="45"/>
      <c r="G84" s="45"/>
      <c r="H84" s="45"/>
      <c r="I84" s="45"/>
      <c r="J84" s="47"/>
    </row>
    <row r="85" ht="30">
      <c r="A85" s="36" t="s">
        <v>52</v>
      </c>
      <c r="B85" s="44"/>
      <c r="C85" s="45"/>
      <c r="D85" s="45"/>
      <c r="E85" s="48" t="s">
        <v>738</v>
      </c>
      <c r="F85" s="45"/>
      <c r="G85" s="45"/>
      <c r="H85" s="45"/>
      <c r="I85" s="45"/>
      <c r="J85" s="47"/>
    </row>
    <row r="86" ht="30">
      <c r="A86" s="36" t="s">
        <v>54</v>
      </c>
      <c r="B86" s="44"/>
      <c r="C86" s="45"/>
      <c r="D86" s="45"/>
      <c r="E86" s="38" t="s">
        <v>697</v>
      </c>
      <c r="F86" s="45"/>
      <c r="G86" s="45"/>
      <c r="H86" s="45"/>
      <c r="I86" s="45"/>
      <c r="J86" s="47"/>
    </row>
    <row r="87">
      <c r="A87" s="30" t="s">
        <v>43</v>
      </c>
      <c r="B87" s="31"/>
      <c r="C87" s="32" t="s">
        <v>632</v>
      </c>
      <c r="D87" s="33"/>
      <c r="E87" s="30" t="s">
        <v>633</v>
      </c>
      <c r="F87" s="33"/>
      <c r="G87" s="33"/>
      <c r="H87" s="33"/>
      <c r="I87" s="34">
        <f>SUMIFS(I88:I91,A88:A91,"P")</f>
        <v>0</v>
      </c>
      <c r="J87" s="35"/>
    </row>
    <row r="88">
      <c r="A88" s="36" t="s">
        <v>46</v>
      </c>
      <c r="B88" s="36">
        <v>14</v>
      </c>
      <c r="C88" s="37" t="s">
        <v>477</v>
      </c>
      <c r="D88" s="36" t="s">
        <v>73</v>
      </c>
      <c r="E88" s="38" t="s">
        <v>479</v>
      </c>
      <c r="F88" s="39" t="s">
        <v>129</v>
      </c>
      <c r="G88" s="40">
        <v>45</v>
      </c>
      <c r="H88" s="41">
        <v>0</v>
      </c>
      <c r="I88" s="42">
        <f>ROUND(G88*H88,P4)</f>
        <v>0</v>
      </c>
      <c r="J88" s="39" t="s">
        <v>85</v>
      </c>
      <c r="O88" s="43">
        <f>I88*0.21</f>
        <v>0</v>
      </c>
      <c r="P88">
        <v>3</v>
      </c>
    </row>
    <row r="89">
      <c r="A89" s="36" t="s">
        <v>51</v>
      </c>
      <c r="B89" s="44"/>
      <c r="C89" s="45"/>
      <c r="D89" s="45"/>
      <c r="E89" s="38" t="s">
        <v>700</v>
      </c>
      <c r="F89" s="45"/>
      <c r="G89" s="45"/>
      <c r="H89" s="45"/>
      <c r="I89" s="45"/>
      <c r="J89" s="47"/>
    </row>
    <row r="90" ht="30">
      <c r="A90" s="36" t="s">
        <v>52</v>
      </c>
      <c r="B90" s="44"/>
      <c r="C90" s="45"/>
      <c r="D90" s="45"/>
      <c r="E90" s="48" t="s">
        <v>739</v>
      </c>
      <c r="F90" s="45"/>
      <c r="G90" s="45"/>
      <c r="H90" s="45"/>
      <c r="I90" s="45"/>
      <c r="J90" s="47"/>
    </row>
    <row r="91" ht="150">
      <c r="A91" s="36" t="s">
        <v>54</v>
      </c>
      <c r="B91" s="49"/>
      <c r="C91" s="50"/>
      <c r="D91" s="50"/>
      <c r="E91" s="38" t="s">
        <v>482</v>
      </c>
      <c r="F91" s="50"/>
      <c r="G91" s="50"/>
      <c r="H91" s="50"/>
      <c r="I91" s="50"/>
      <c r="J91" s="51"/>
    </row>
  </sheetData>
  <sheetProtection sheet="1" objects="1" scenarios="1" spinCount="100000" saltValue="b1+Tci8HWz3MrbYBPwoN6C64p06VtXfgrnCu9VwO/4sUr/unrSTXq16kYwpcCrIp9MTEE8NpVwrG5AuPEw3/nw==" hashValue="8C8L+CE0ztgtQVdrBtif/WtFeVR6tABSBoiCe20gAqYQU/aLkd6tcdRSl6GtUwRZMp85QcWCrjqqRIPNwGojzA=="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19</v>
      </c>
      <c r="I3" s="24">
        <f>SUMIFS(I8:I78,A8:A78,"SD")</f>
        <v>0</v>
      </c>
      <c r="J3" s="18"/>
      <c r="O3">
        <v>0</v>
      </c>
      <c r="P3">
        <v>2</v>
      </c>
    </row>
    <row r="4">
      <c r="A4" s="3" t="s">
        <v>30</v>
      </c>
      <c r="B4" s="19" t="s">
        <v>31</v>
      </c>
      <c r="C4" s="20" t="s">
        <v>19</v>
      </c>
      <c r="D4" s="21"/>
      <c r="E4" s="22" t="s">
        <v>20</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SUMIFS(I9:I12,A9:A12,"P")</f>
        <v>0</v>
      </c>
      <c r="J8" s="35"/>
    </row>
    <row r="9">
      <c r="A9" s="36" t="s">
        <v>46</v>
      </c>
      <c r="B9" s="36">
        <v>1</v>
      </c>
      <c r="C9" s="37" t="s">
        <v>47</v>
      </c>
      <c r="D9" s="36" t="s">
        <v>48</v>
      </c>
      <c r="E9" s="38" t="s">
        <v>49</v>
      </c>
      <c r="F9" s="39" t="s">
        <v>50</v>
      </c>
      <c r="G9" s="40">
        <v>5.915</v>
      </c>
      <c r="H9" s="41">
        <v>0</v>
      </c>
      <c r="I9" s="42">
        <f>ROUND(G9*H9,P4)</f>
        <v>0</v>
      </c>
      <c r="J9" s="36"/>
      <c r="O9" s="43">
        <f>I9*0.21</f>
        <v>0</v>
      </c>
      <c r="P9">
        <v>3</v>
      </c>
    </row>
    <row r="10">
      <c r="A10" s="36" t="s">
        <v>51</v>
      </c>
      <c r="B10" s="44"/>
      <c r="C10" s="45"/>
      <c r="D10" s="45"/>
      <c r="E10" s="46"/>
      <c r="F10" s="45"/>
      <c r="G10" s="45"/>
      <c r="H10" s="45"/>
      <c r="I10" s="45"/>
      <c r="J10" s="47"/>
    </row>
    <row r="11" ht="30">
      <c r="A11" s="36" t="s">
        <v>52</v>
      </c>
      <c r="B11" s="44"/>
      <c r="C11" s="45"/>
      <c r="D11" s="45"/>
      <c r="E11" s="48" t="s">
        <v>740</v>
      </c>
      <c r="F11" s="45"/>
      <c r="G11" s="45"/>
      <c r="H11" s="45"/>
      <c r="I11" s="45"/>
      <c r="J11" s="47"/>
    </row>
    <row r="12" ht="30">
      <c r="A12" s="36" t="s">
        <v>54</v>
      </c>
      <c r="B12" s="44"/>
      <c r="C12" s="45"/>
      <c r="D12" s="45"/>
      <c r="E12" s="38" t="s">
        <v>55</v>
      </c>
      <c r="F12" s="45"/>
      <c r="G12" s="45"/>
      <c r="H12" s="45"/>
      <c r="I12" s="45"/>
      <c r="J12" s="47"/>
    </row>
    <row r="13">
      <c r="A13" s="30" t="s">
        <v>43</v>
      </c>
      <c r="B13" s="31"/>
      <c r="C13" s="32" t="s">
        <v>382</v>
      </c>
      <c r="D13" s="33"/>
      <c r="E13" s="30" t="s">
        <v>501</v>
      </c>
      <c r="F13" s="33"/>
      <c r="G13" s="33"/>
      <c r="H13" s="33"/>
      <c r="I13" s="34">
        <f>SUMIFS(I14:I41,A14:A41,"P")</f>
        <v>0</v>
      </c>
      <c r="J13" s="35"/>
    </row>
    <row r="14">
      <c r="A14" s="36" t="s">
        <v>46</v>
      </c>
      <c r="B14" s="36">
        <v>2</v>
      </c>
      <c r="C14" s="37" t="s">
        <v>174</v>
      </c>
      <c r="D14" s="36" t="s">
        <v>73</v>
      </c>
      <c r="E14" s="38" t="s">
        <v>175</v>
      </c>
      <c r="F14" s="39" t="s">
        <v>50</v>
      </c>
      <c r="G14" s="40">
        <v>3.1499999999999999</v>
      </c>
      <c r="H14" s="41">
        <v>0</v>
      </c>
      <c r="I14" s="42">
        <f>ROUND(G14*H14,P4)</f>
        <v>0</v>
      </c>
      <c r="J14" s="39" t="s">
        <v>85</v>
      </c>
      <c r="O14" s="43">
        <f>I14*0.21</f>
        <v>0</v>
      </c>
      <c r="P14">
        <v>3</v>
      </c>
    </row>
    <row r="15">
      <c r="A15" s="36" t="s">
        <v>51</v>
      </c>
      <c r="B15" s="44"/>
      <c r="C15" s="45"/>
      <c r="D15" s="45"/>
      <c r="E15" s="46" t="s">
        <v>73</v>
      </c>
      <c r="F15" s="45"/>
      <c r="G15" s="45"/>
      <c r="H15" s="45"/>
      <c r="I15" s="45"/>
      <c r="J15" s="47"/>
    </row>
    <row r="16" ht="30">
      <c r="A16" s="36" t="s">
        <v>52</v>
      </c>
      <c r="B16" s="44"/>
      <c r="C16" s="45"/>
      <c r="D16" s="45"/>
      <c r="E16" s="48" t="s">
        <v>741</v>
      </c>
      <c r="F16" s="45"/>
      <c r="G16" s="45"/>
      <c r="H16" s="45"/>
      <c r="I16" s="45"/>
      <c r="J16" s="47"/>
    </row>
    <row r="17" ht="390">
      <c r="A17" s="36" t="s">
        <v>54</v>
      </c>
      <c r="B17" s="44"/>
      <c r="C17" s="45"/>
      <c r="D17" s="45"/>
      <c r="E17" s="38" t="s">
        <v>177</v>
      </c>
      <c r="F17" s="45"/>
      <c r="G17" s="45"/>
      <c r="H17" s="45"/>
      <c r="I17" s="45"/>
      <c r="J17" s="47"/>
    </row>
    <row r="18">
      <c r="A18" s="36" t="s">
        <v>46</v>
      </c>
      <c r="B18" s="36">
        <v>3</v>
      </c>
      <c r="C18" s="37" t="s">
        <v>189</v>
      </c>
      <c r="D18" s="36" t="s">
        <v>48</v>
      </c>
      <c r="E18" s="38" t="s">
        <v>190</v>
      </c>
      <c r="F18" s="39" t="s">
        <v>50</v>
      </c>
      <c r="G18" s="40">
        <v>5.915</v>
      </c>
      <c r="H18" s="41">
        <v>0</v>
      </c>
      <c r="I18" s="42">
        <f>ROUND(G18*H18,P4)</f>
        <v>0</v>
      </c>
      <c r="J18" s="39" t="s">
        <v>85</v>
      </c>
      <c r="O18" s="43">
        <f>I18*0.21</f>
        <v>0</v>
      </c>
      <c r="P18">
        <v>3</v>
      </c>
    </row>
    <row r="19">
      <c r="A19" s="36" t="s">
        <v>51</v>
      </c>
      <c r="B19" s="44"/>
      <c r="C19" s="45"/>
      <c r="D19" s="45"/>
      <c r="E19" s="46" t="s">
        <v>73</v>
      </c>
      <c r="F19" s="45"/>
      <c r="G19" s="45"/>
      <c r="H19" s="45"/>
      <c r="I19" s="45"/>
      <c r="J19" s="47"/>
    </row>
    <row r="20" ht="45">
      <c r="A20" s="36" t="s">
        <v>52</v>
      </c>
      <c r="B20" s="44"/>
      <c r="C20" s="45"/>
      <c r="D20" s="45"/>
      <c r="E20" s="48" t="s">
        <v>742</v>
      </c>
      <c r="F20" s="45"/>
      <c r="G20" s="45"/>
      <c r="H20" s="45"/>
      <c r="I20" s="45"/>
      <c r="J20" s="47"/>
    </row>
    <row r="21" ht="409.5">
      <c r="A21" s="36" t="s">
        <v>54</v>
      </c>
      <c r="B21" s="44"/>
      <c r="C21" s="45"/>
      <c r="D21" s="45"/>
      <c r="E21" s="38" t="s">
        <v>192</v>
      </c>
      <c r="F21" s="45"/>
      <c r="G21" s="45"/>
      <c r="H21" s="45"/>
      <c r="I21" s="45"/>
      <c r="J21" s="47"/>
    </row>
    <row r="22">
      <c r="A22" s="36" t="s">
        <v>46</v>
      </c>
      <c r="B22" s="36">
        <v>4</v>
      </c>
      <c r="C22" s="37" t="s">
        <v>195</v>
      </c>
      <c r="D22" s="36" t="s">
        <v>73</v>
      </c>
      <c r="E22" s="38" t="s">
        <v>196</v>
      </c>
      <c r="F22" s="39" t="s">
        <v>50</v>
      </c>
      <c r="G22" s="40">
        <v>3.1499999999999999</v>
      </c>
      <c r="H22" s="41">
        <v>0</v>
      </c>
      <c r="I22" s="42">
        <f>ROUND(G22*H22,P4)</f>
        <v>0</v>
      </c>
      <c r="J22" s="39" t="s">
        <v>85</v>
      </c>
      <c r="O22" s="43">
        <f>I22*0.21</f>
        <v>0</v>
      </c>
      <c r="P22">
        <v>3</v>
      </c>
    </row>
    <row r="23">
      <c r="A23" s="36" t="s">
        <v>51</v>
      </c>
      <c r="B23" s="44"/>
      <c r="C23" s="45"/>
      <c r="D23" s="45"/>
      <c r="E23" s="46"/>
      <c r="F23" s="45"/>
      <c r="G23" s="45"/>
      <c r="H23" s="45"/>
      <c r="I23" s="45"/>
      <c r="J23" s="47"/>
    </row>
    <row r="24" ht="30">
      <c r="A24" s="36" t="s">
        <v>52</v>
      </c>
      <c r="B24" s="44"/>
      <c r="C24" s="45"/>
      <c r="D24" s="45"/>
      <c r="E24" s="48" t="s">
        <v>743</v>
      </c>
      <c r="F24" s="45"/>
      <c r="G24" s="45"/>
      <c r="H24" s="45"/>
      <c r="I24" s="45"/>
      <c r="J24" s="47"/>
    </row>
    <row r="25" ht="300">
      <c r="A25" s="36" t="s">
        <v>54</v>
      </c>
      <c r="B25" s="44"/>
      <c r="C25" s="45"/>
      <c r="D25" s="45"/>
      <c r="E25" s="38" t="s">
        <v>198</v>
      </c>
      <c r="F25" s="45"/>
      <c r="G25" s="45"/>
      <c r="H25" s="45"/>
      <c r="I25" s="45"/>
      <c r="J25" s="47"/>
    </row>
    <row r="26">
      <c r="A26" s="36" t="s">
        <v>46</v>
      </c>
      <c r="B26" s="36">
        <v>5</v>
      </c>
      <c r="C26" s="37" t="s">
        <v>199</v>
      </c>
      <c r="D26" s="36" t="s">
        <v>200</v>
      </c>
      <c r="E26" s="38" t="s">
        <v>201</v>
      </c>
      <c r="F26" s="39" t="s">
        <v>50</v>
      </c>
      <c r="G26" s="40">
        <v>4.7249999999999996</v>
      </c>
      <c r="H26" s="41">
        <v>0</v>
      </c>
      <c r="I26" s="42">
        <f>ROUND(G26*H26,P4)</f>
        <v>0</v>
      </c>
      <c r="J26" s="39" t="s">
        <v>85</v>
      </c>
      <c r="O26" s="43">
        <f>I26*0.21</f>
        <v>0</v>
      </c>
      <c r="P26">
        <v>3</v>
      </c>
    </row>
    <row r="27">
      <c r="A27" s="36" t="s">
        <v>51</v>
      </c>
      <c r="B27" s="44"/>
      <c r="C27" s="45"/>
      <c r="D27" s="45"/>
      <c r="E27" s="38" t="s">
        <v>202</v>
      </c>
      <c r="F27" s="45"/>
      <c r="G27" s="45"/>
      <c r="H27" s="45"/>
      <c r="I27" s="45"/>
      <c r="J27" s="47"/>
    </row>
    <row r="28" ht="30">
      <c r="A28" s="36" t="s">
        <v>52</v>
      </c>
      <c r="B28" s="44"/>
      <c r="C28" s="45"/>
      <c r="D28" s="45"/>
      <c r="E28" s="48" t="s">
        <v>744</v>
      </c>
      <c r="F28" s="45"/>
      <c r="G28" s="45"/>
      <c r="H28" s="45"/>
      <c r="I28" s="45"/>
      <c r="J28" s="47"/>
    </row>
    <row r="29" ht="300">
      <c r="A29" s="36" t="s">
        <v>54</v>
      </c>
      <c r="B29" s="44"/>
      <c r="C29" s="45"/>
      <c r="D29" s="45"/>
      <c r="E29" s="38" t="s">
        <v>204</v>
      </c>
      <c r="F29" s="45"/>
      <c r="G29" s="45"/>
      <c r="H29" s="45"/>
      <c r="I29" s="45"/>
      <c r="J29" s="47"/>
    </row>
    <row r="30">
      <c r="A30" s="36" t="s">
        <v>46</v>
      </c>
      <c r="B30" s="36">
        <v>6</v>
      </c>
      <c r="C30" s="37" t="s">
        <v>207</v>
      </c>
      <c r="D30" s="36" t="s">
        <v>46</v>
      </c>
      <c r="E30" s="38" t="s">
        <v>208</v>
      </c>
      <c r="F30" s="39" t="s">
        <v>50</v>
      </c>
      <c r="G30" s="40">
        <v>3.1499999999999999</v>
      </c>
      <c r="H30" s="41">
        <v>0</v>
      </c>
      <c r="I30" s="42">
        <f>ROUND(G30*H30,P4)</f>
        <v>0</v>
      </c>
      <c r="J30" s="39" t="s">
        <v>85</v>
      </c>
      <c r="O30" s="43">
        <f>I30*0.21</f>
        <v>0</v>
      </c>
      <c r="P30">
        <v>3</v>
      </c>
    </row>
    <row r="31">
      <c r="A31" s="36" t="s">
        <v>51</v>
      </c>
      <c r="B31" s="44"/>
      <c r="C31" s="45"/>
      <c r="D31" s="45"/>
      <c r="E31" s="46"/>
      <c r="F31" s="45"/>
      <c r="G31" s="45"/>
      <c r="H31" s="45"/>
      <c r="I31" s="45"/>
      <c r="J31" s="47"/>
    </row>
    <row r="32" ht="30">
      <c r="A32" s="36" t="s">
        <v>52</v>
      </c>
      <c r="B32" s="44"/>
      <c r="C32" s="45"/>
      <c r="D32" s="45"/>
      <c r="E32" s="48" t="s">
        <v>745</v>
      </c>
      <c r="F32" s="45"/>
      <c r="G32" s="45"/>
      <c r="H32" s="45"/>
      <c r="I32" s="45"/>
      <c r="J32" s="47"/>
    </row>
    <row r="33" ht="390">
      <c r="A33" s="36" t="s">
        <v>54</v>
      </c>
      <c r="B33" s="44"/>
      <c r="C33" s="45"/>
      <c r="D33" s="45"/>
      <c r="E33" s="38" t="s">
        <v>210</v>
      </c>
      <c r="F33" s="45"/>
      <c r="G33" s="45"/>
      <c r="H33" s="45"/>
      <c r="I33" s="45"/>
      <c r="J33" s="47"/>
    </row>
    <row r="34">
      <c r="A34" s="36" t="s">
        <v>46</v>
      </c>
      <c r="B34" s="36">
        <v>7</v>
      </c>
      <c r="C34" s="37" t="s">
        <v>241</v>
      </c>
      <c r="D34" s="36" t="s">
        <v>73</v>
      </c>
      <c r="E34" s="38" t="s">
        <v>242</v>
      </c>
      <c r="F34" s="39" t="s">
        <v>84</v>
      </c>
      <c r="G34" s="40">
        <v>15.75</v>
      </c>
      <c r="H34" s="41">
        <v>0</v>
      </c>
      <c r="I34" s="42">
        <f>ROUND(G34*H34,P4)</f>
        <v>0</v>
      </c>
      <c r="J34" s="39" t="s">
        <v>85</v>
      </c>
      <c r="O34" s="43">
        <f>I34*0.21</f>
        <v>0</v>
      </c>
      <c r="P34">
        <v>3</v>
      </c>
    </row>
    <row r="35">
      <c r="A35" s="36" t="s">
        <v>51</v>
      </c>
      <c r="B35" s="44"/>
      <c r="C35" s="45"/>
      <c r="D35" s="45"/>
      <c r="E35" s="46"/>
      <c r="F35" s="45"/>
      <c r="G35" s="45"/>
      <c r="H35" s="45"/>
      <c r="I35" s="45"/>
      <c r="J35" s="47"/>
    </row>
    <row r="36" ht="30">
      <c r="A36" s="36" t="s">
        <v>52</v>
      </c>
      <c r="B36" s="44"/>
      <c r="C36" s="45"/>
      <c r="D36" s="45"/>
      <c r="E36" s="48" t="s">
        <v>746</v>
      </c>
      <c r="F36" s="45"/>
      <c r="G36" s="45"/>
      <c r="H36" s="45"/>
      <c r="I36" s="45"/>
      <c r="J36" s="47"/>
    </row>
    <row r="37" ht="30">
      <c r="A37" s="36" t="s">
        <v>54</v>
      </c>
      <c r="B37" s="44"/>
      <c r="C37" s="45"/>
      <c r="D37" s="45"/>
      <c r="E37" s="38" t="s">
        <v>244</v>
      </c>
      <c r="F37" s="45"/>
      <c r="G37" s="45"/>
      <c r="H37" s="45"/>
      <c r="I37" s="45"/>
      <c r="J37" s="47"/>
    </row>
    <row r="38">
      <c r="A38" s="36" t="s">
        <v>46</v>
      </c>
      <c r="B38" s="36">
        <v>8</v>
      </c>
      <c r="C38" s="37" t="s">
        <v>709</v>
      </c>
      <c r="D38" s="36" t="s">
        <v>73</v>
      </c>
      <c r="E38" s="38" t="s">
        <v>710</v>
      </c>
      <c r="F38" s="39" t="s">
        <v>50</v>
      </c>
      <c r="G38" s="40">
        <v>3.1499999999999999</v>
      </c>
      <c r="H38" s="41">
        <v>0</v>
      </c>
      <c r="I38" s="42">
        <f>ROUND(G38*H38,P4)</f>
        <v>0</v>
      </c>
      <c r="J38" s="39" t="s">
        <v>85</v>
      </c>
      <c r="O38" s="43">
        <f>I38*0.21</f>
        <v>0</v>
      </c>
      <c r="P38">
        <v>3</v>
      </c>
    </row>
    <row r="39">
      <c r="A39" s="36" t="s">
        <v>51</v>
      </c>
      <c r="B39" s="44"/>
      <c r="C39" s="45"/>
      <c r="D39" s="45"/>
      <c r="E39" s="46" t="s">
        <v>73</v>
      </c>
      <c r="F39" s="45"/>
      <c r="G39" s="45"/>
      <c r="H39" s="45"/>
      <c r="I39" s="45"/>
      <c r="J39" s="47"/>
    </row>
    <row r="40" ht="30">
      <c r="A40" s="36" t="s">
        <v>52</v>
      </c>
      <c r="B40" s="44"/>
      <c r="C40" s="45"/>
      <c r="D40" s="45"/>
      <c r="E40" s="48" t="s">
        <v>747</v>
      </c>
      <c r="F40" s="45"/>
      <c r="G40" s="45"/>
      <c r="H40" s="45"/>
      <c r="I40" s="45"/>
      <c r="J40" s="47"/>
    </row>
    <row r="41" ht="405">
      <c r="A41" s="36" t="s">
        <v>54</v>
      </c>
      <c r="B41" s="44"/>
      <c r="C41" s="45"/>
      <c r="D41" s="45"/>
      <c r="E41" s="38" t="s">
        <v>712</v>
      </c>
      <c r="F41" s="45"/>
      <c r="G41" s="45"/>
      <c r="H41" s="45"/>
      <c r="I41" s="45"/>
      <c r="J41" s="47"/>
    </row>
    <row r="42">
      <c r="A42" s="30" t="s">
        <v>43</v>
      </c>
      <c r="B42" s="31"/>
      <c r="C42" s="32" t="s">
        <v>356</v>
      </c>
      <c r="D42" s="33"/>
      <c r="E42" s="30" t="s">
        <v>357</v>
      </c>
      <c r="F42" s="33"/>
      <c r="G42" s="33"/>
      <c r="H42" s="33"/>
      <c r="I42" s="34">
        <f>SUMIFS(I43:I78,A43:A78,"P")</f>
        <v>0</v>
      </c>
      <c r="J42" s="35"/>
    </row>
    <row r="43">
      <c r="A43" s="36" t="s">
        <v>46</v>
      </c>
      <c r="B43" s="36">
        <v>9</v>
      </c>
      <c r="C43" s="37" t="s">
        <v>748</v>
      </c>
      <c r="D43" s="36" t="s">
        <v>73</v>
      </c>
      <c r="E43" s="38" t="s">
        <v>749</v>
      </c>
      <c r="F43" s="39" t="s">
        <v>129</v>
      </c>
      <c r="G43" s="40">
        <v>45</v>
      </c>
      <c r="H43" s="41">
        <v>0</v>
      </c>
      <c r="I43" s="42">
        <f>ROUND(G43*H43,P4)</f>
        <v>0</v>
      </c>
      <c r="J43" s="39" t="s">
        <v>85</v>
      </c>
      <c r="O43" s="43">
        <f>I43*0.21</f>
        <v>0</v>
      </c>
      <c r="P43">
        <v>3</v>
      </c>
    </row>
    <row r="44">
      <c r="A44" s="36" t="s">
        <v>51</v>
      </c>
      <c r="B44" s="44"/>
      <c r="C44" s="45"/>
      <c r="D44" s="45"/>
      <c r="E44" s="46" t="s">
        <v>73</v>
      </c>
      <c r="F44" s="45"/>
      <c r="G44" s="45"/>
      <c r="H44" s="45"/>
      <c r="I44" s="45"/>
      <c r="J44" s="47"/>
    </row>
    <row r="45" ht="30">
      <c r="A45" s="36" t="s">
        <v>52</v>
      </c>
      <c r="B45" s="44"/>
      <c r="C45" s="45"/>
      <c r="D45" s="45"/>
      <c r="E45" s="48" t="s">
        <v>750</v>
      </c>
      <c r="F45" s="45"/>
      <c r="G45" s="45"/>
      <c r="H45" s="45"/>
      <c r="I45" s="45"/>
      <c r="J45" s="47"/>
    </row>
    <row r="46" ht="90">
      <c r="A46" s="36" t="s">
        <v>54</v>
      </c>
      <c r="B46" s="44"/>
      <c r="C46" s="45"/>
      <c r="D46" s="45"/>
      <c r="E46" s="38" t="s">
        <v>751</v>
      </c>
      <c r="F46" s="45"/>
      <c r="G46" s="45"/>
      <c r="H46" s="45"/>
      <c r="I46" s="45"/>
      <c r="J46" s="47"/>
    </row>
    <row r="47">
      <c r="A47" s="36" t="s">
        <v>46</v>
      </c>
      <c r="B47" s="36">
        <v>10</v>
      </c>
      <c r="C47" s="37" t="s">
        <v>752</v>
      </c>
      <c r="D47" s="36" t="s">
        <v>73</v>
      </c>
      <c r="E47" s="38" t="s">
        <v>753</v>
      </c>
      <c r="F47" s="39" t="s">
        <v>129</v>
      </c>
      <c r="G47" s="40">
        <v>45</v>
      </c>
      <c r="H47" s="41">
        <v>0</v>
      </c>
      <c r="I47" s="42">
        <f>ROUND(G47*H47,P4)</f>
        <v>0</v>
      </c>
      <c r="J47" s="39" t="s">
        <v>85</v>
      </c>
      <c r="O47" s="43">
        <f>I47*0.21</f>
        <v>0</v>
      </c>
      <c r="P47">
        <v>3</v>
      </c>
    </row>
    <row r="48">
      <c r="A48" s="36" t="s">
        <v>51</v>
      </c>
      <c r="B48" s="44"/>
      <c r="C48" s="45"/>
      <c r="D48" s="45"/>
      <c r="E48" s="46" t="s">
        <v>73</v>
      </c>
      <c r="F48" s="45"/>
      <c r="G48" s="45"/>
      <c r="H48" s="45"/>
      <c r="I48" s="45"/>
      <c r="J48" s="47"/>
    </row>
    <row r="49" ht="30">
      <c r="A49" s="36" t="s">
        <v>52</v>
      </c>
      <c r="B49" s="44"/>
      <c r="C49" s="45"/>
      <c r="D49" s="45"/>
      <c r="E49" s="48" t="s">
        <v>754</v>
      </c>
      <c r="F49" s="45"/>
      <c r="G49" s="45"/>
      <c r="H49" s="45"/>
      <c r="I49" s="45"/>
      <c r="J49" s="47"/>
    </row>
    <row r="50" ht="105">
      <c r="A50" s="36" t="s">
        <v>54</v>
      </c>
      <c r="B50" s="44"/>
      <c r="C50" s="45"/>
      <c r="D50" s="45"/>
      <c r="E50" s="38" t="s">
        <v>755</v>
      </c>
      <c r="F50" s="45"/>
      <c r="G50" s="45"/>
      <c r="H50" s="45"/>
      <c r="I50" s="45"/>
      <c r="J50" s="47"/>
    </row>
    <row r="51">
      <c r="A51" s="36" t="s">
        <v>46</v>
      </c>
      <c r="B51" s="36">
        <v>11</v>
      </c>
      <c r="C51" s="37" t="s">
        <v>756</v>
      </c>
      <c r="D51" s="36" t="s">
        <v>73</v>
      </c>
      <c r="E51" s="38" t="s">
        <v>757</v>
      </c>
      <c r="F51" s="39" t="s">
        <v>129</v>
      </c>
      <c r="G51" s="40">
        <v>45</v>
      </c>
      <c r="H51" s="41">
        <v>0</v>
      </c>
      <c r="I51" s="42">
        <f>ROUND(G51*H51,P4)</f>
        <v>0</v>
      </c>
      <c r="J51" s="39" t="s">
        <v>85</v>
      </c>
      <c r="O51" s="43">
        <f>I51*0.21</f>
        <v>0</v>
      </c>
      <c r="P51">
        <v>3</v>
      </c>
    </row>
    <row r="52">
      <c r="A52" s="36" t="s">
        <v>51</v>
      </c>
      <c r="B52" s="44"/>
      <c r="C52" s="45"/>
      <c r="D52" s="45"/>
      <c r="E52" s="46" t="s">
        <v>73</v>
      </c>
      <c r="F52" s="45"/>
      <c r="G52" s="45"/>
      <c r="H52" s="45"/>
      <c r="I52" s="45"/>
      <c r="J52" s="47"/>
    </row>
    <row r="53" ht="30">
      <c r="A53" s="36" t="s">
        <v>52</v>
      </c>
      <c r="B53" s="44"/>
      <c r="C53" s="45"/>
      <c r="D53" s="45"/>
      <c r="E53" s="48" t="s">
        <v>758</v>
      </c>
      <c r="F53" s="45"/>
      <c r="G53" s="45"/>
      <c r="H53" s="45"/>
      <c r="I53" s="45"/>
      <c r="J53" s="47"/>
    </row>
    <row r="54" ht="105">
      <c r="A54" s="36" t="s">
        <v>54</v>
      </c>
      <c r="B54" s="44"/>
      <c r="C54" s="45"/>
      <c r="D54" s="45"/>
      <c r="E54" s="38" t="s">
        <v>759</v>
      </c>
      <c r="F54" s="45"/>
      <c r="G54" s="45"/>
      <c r="H54" s="45"/>
      <c r="I54" s="45"/>
      <c r="J54" s="47"/>
    </row>
    <row r="55">
      <c r="A55" s="36" t="s">
        <v>46</v>
      </c>
      <c r="B55" s="36">
        <v>12</v>
      </c>
      <c r="C55" s="37" t="s">
        <v>760</v>
      </c>
      <c r="D55" s="36" t="s">
        <v>73</v>
      </c>
      <c r="E55" s="38" t="s">
        <v>761</v>
      </c>
      <c r="F55" s="39" t="s">
        <v>762</v>
      </c>
      <c r="G55" s="40">
        <v>5</v>
      </c>
      <c r="H55" s="41">
        <v>0</v>
      </c>
      <c r="I55" s="42">
        <f>ROUND(G55*H55,P4)</f>
        <v>0</v>
      </c>
      <c r="J55" s="39" t="s">
        <v>85</v>
      </c>
      <c r="O55" s="43">
        <f>I55*0.21</f>
        <v>0</v>
      </c>
      <c r="P55">
        <v>3</v>
      </c>
    </row>
    <row r="56">
      <c r="A56" s="36" t="s">
        <v>51</v>
      </c>
      <c r="B56" s="44"/>
      <c r="C56" s="45"/>
      <c r="D56" s="45"/>
      <c r="E56" s="46" t="s">
        <v>73</v>
      </c>
      <c r="F56" s="45"/>
      <c r="G56" s="45"/>
      <c r="H56" s="45"/>
      <c r="I56" s="45"/>
      <c r="J56" s="47"/>
    </row>
    <row r="57" ht="30">
      <c r="A57" s="36" t="s">
        <v>52</v>
      </c>
      <c r="B57" s="44"/>
      <c r="C57" s="45"/>
      <c r="D57" s="45"/>
      <c r="E57" s="48" t="s">
        <v>763</v>
      </c>
      <c r="F57" s="45"/>
      <c r="G57" s="45"/>
      <c r="H57" s="45"/>
      <c r="I57" s="45"/>
      <c r="J57" s="47"/>
    </row>
    <row r="58" ht="120">
      <c r="A58" s="36" t="s">
        <v>54</v>
      </c>
      <c r="B58" s="44"/>
      <c r="C58" s="45"/>
      <c r="D58" s="45"/>
      <c r="E58" s="38" t="s">
        <v>764</v>
      </c>
      <c r="F58" s="45"/>
      <c r="G58" s="45"/>
      <c r="H58" s="45"/>
      <c r="I58" s="45"/>
      <c r="J58" s="47"/>
    </row>
    <row r="59" ht="30">
      <c r="A59" s="36" t="s">
        <v>46</v>
      </c>
      <c r="B59" s="36">
        <v>13</v>
      </c>
      <c r="C59" s="37" t="s">
        <v>765</v>
      </c>
      <c r="D59" s="36" t="s">
        <v>73</v>
      </c>
      <c r="E59" s="38" t="s">
        <v>766</v>
      </c>
      <c r="F59" s="39" t="s">
        <v>105</v>
      </c>
      <c r="G59" s="40">
        <v>2</v>
      </c>
      <c r="H59" s="41">
        <v>0</v>
      </c>
      <c r="I59" s="42">
        <f>ROUND(G59*H59,P4)</f>
        <v>0</v>
      </c>
      <c r="J59" s="39" t="s">
        <v>85</v>
      </c>
      <c r="O59" s="43">
        <f>I59*0.21</f>
        <v>0</v>
      </c>
      <c r="P59">
        <v>3</v>
      </c>
    </row>
    <row r="60">
      <c r="A60" s="36" t="s">
        <v>51</v>
      </c>
      <c r="B60" s="44"/>
      <c r="C60" s="45"/>
      <c r="D60" s="45"/>
      <c r="E60" s="46" t="s">
        <v>73</v>
      </c>
      <c r="F60" s="45"/>
      <c r="G60" s="45"/>
      <c r="H60" s="45"/>
      <c r="I60" s="45"/>
      <c r="J60" s="47"/>
    </row>
    <row r="61" ht="30">
      <c r="A61" s="36" t="s">
        <v>52</v>
      </c>
      <c r="B61" s="44"/>
      <c r="C61" s="45"/>
      <c r="D61" s="45"/>
      <c r="E61" s="48" t="s">
        <v>767</v>
      </c>
      <c r="F61" s="45"/>
      <c r="G61" s="45"/>
      <c r="H61" s="45"/>
      <c r="I61" s="45"/>
      <c r="J61" s="47"/>
    </row>
    <row r="62" ht="120">
      <c r="A62" s="36" t="s">
        <v>54</v>
      </c>
      <c r="B62" s="44"/>
      <c r="C62" s="45"/>
      <c r="D62" s="45"/>
      <c r="E62" s="38" t="s">
        <v>768</v>
      </c>
      <c r="F62" s="45"/>
      <c r="G62" s="45"/>
      <c r="H62" s="45"/>
      <c r="I62" s="45"/>
      <c r="J62" s="47"/>
    </row>
    <row r="63">
      <c r="A63" s="36" t="s">
        <v>46</v>
      </c>
      <c r="B63" s="36">
        <v>14</v>
      </c>
      <c r="C63" s="37" t="s">
        <v>769</v>
      </c>
      <c r="D63" s="36" t="s">
        <v>73</v>
      </c>
      <c r="E63" s="38" t="s">
        <v>770</v>
      </c>
      <c r="F63" s="39" t="s">
        <v>129</v>
      </c>
      <c r="G63" s="40">
        <v>45</v>
      </c>
      <c r="H63" s="41">
        <v>0</v>
      </c>
      <c r="I63" s="42">
        <f>ROUND(G63*H63,P4)</f>
        <v>0</v>
      </c>
      <c r="J63" s="39" t="s">
        <v>85</v>
      </c>
      <c r="O63" s="43">
        <f>I63*0.21</f>
        <v>0</v>
      </c>
      <c r="P63">
        <v>3</v>
      </c>
    </row>
    <row r="64">
      <c r="A64" s="36" t="s">
        <v>51</v>
      </c>
      <c r="B64" s="44"/>
      <c r="C64" s="45"/>
      <c r="D64" s="45"/>
      <c r="E64" s="46" t="s">
        <v>73</v>
      </c>
      <c r="F64" s="45"/>
      <c r="G64" s="45"/>
      <c r="H64" s="45"/>
      <c r="I64" s="45"/>
      <c r="J64" s="47"/>
    </row>
    <row r="65" ht="30">
      <c r="A65" s="36" t="s">
        <v>52</v>
      </c>
      <c r="B65" s="44"/>
      <c r="C65" s="45"/>
      <c r="D65" s="45"/>
      <c r="E65" s="48" t="s">
        <v>754</v>
      </c>
      <c r="F65" s="45"/>
      <c r="G65" s="45"/>
      <c r="H65" s="45"/>
      <c r="I65" s="45"/>
      <c r="J65" s="47"/>
    </row>
    <row r="66" ht="150">
      <c r="A66" s="36" t="s">
        <v>54</v>
      </c>
      <c r="B66" s="44"/>
      <c r="C66" s="45"/>
      <c r="D66" s="45"/>
      <c r="E66" s="38" t="s">
        <v>771</v>
      </c>
      <c r="F66" s="45"/>
      <c r="G66" s="45"/>
      <c r="H66" s="45"/>
      <c r="I66" s="45"/>
      <c r="J66" s="47"/>
    </row>
    <row r="67">
      <c r="A67" s="36" t="s">
        <v>46</v>
      </c>
      <c r="B67" s="36">
        <v>15</v>
      </c>
      <c r="C67" s="37" t="s">
        <v>772</v>
      </c>
      <c r="D67" s="36" t="s">
        <v>73</v>
      </c>
      <c r="E67" s="38" t="s">
        <v>773</v>
      </c>
      <c r="F67" s="39" t="s">
        <v>105</v>
      </c>
      <c r="G67" s="40">
        <v>1</v>
      </c>
      <c r="H67" s="41">
        <v>0</v>
      </c>
      <c r="I67" s="42">
        <f>ROUND(G67*H67,P4)</f>
        <v>0</v>
      </c>
      <c r="J67" s="39" t="s">
        <v>85</v>
      </c>
      <c r="O67" s="43">
        <f>I67*0.21</f>
        <v>0</v>
      </c>
      <c r="P67">
        <v>3</v>
      </c>
    </row>
    <row r="68">
      <c r="A68" s="36" t="s">
        <v>51</v>
      </c>
      <c r="B68" s="44"/>
      <c r="C68" s="45"/>
      <c r="D68" s="45"/>
      <c r="E68" s="46" t="s">
        <v>73</v>
      </c>
      <c r="F68" s="45"/>
      <c r="G68" s="45"/>
      <c r="H68" s="45"/>
      <c r="I68" s="45"/>
      <c r="J68" s="47"/>
    </row>
    <row r="69" ht="30">
      <c r="A69" s="36" t="s">
        <v>52</v>
      </c>
      <c r="B69" s="44"/>
      <c r="C69" s="45"/>
      <c r="D69" s="45"/>
      <c r="E69" s="48" t="s">
        <v>360</v>
      </c>
      <c r="F69" s="45"/>
      <c r="G69" s="45"/>
      <c r="H69" s="45"/>
      <c r="I69" s="45"/>
      <c r="J69" s="47"/>
    </row>
    <row r="70" ht="120">
      <c r="A70" s="36" t="s">
        <v>54</v>
      </c>
      <c r="B70" s="44"/>
      <c r="C70" s="45"/>
      <c r="D70" s="45"/>
      <c r="E70" s="38" t="s">
        <v>774</v>
      </c>
      <c r="F70" s="45"/>
      <c r="G70" s="45"/>
      <c r="H70" s="45"/>
      <c r="I70" s="45"/>
      <c r="J70" s="47"/>
    </row>
    <row r="71">
      <c r="A71" s="36" t="s">
        <v>46</v>
      </c>
      <c r="B71" s="36">
        <v>16</v>
      </c>
      <c r="C71" s="37" t="s">
        <v>775</v>
      </c>
      <c r="D71" s="36" t="s">
        <v>73</v>
      </c>
      <c r="E71" s="38" t="s">
        <v>776</v>
      </c>
      <c r="F71" s="39" t="s">
        <v>129</v>
      </c>
      <c r="G71" s="40">
        <v>45</v>
      </c>
      <c r="H71" s="41">
        <v>0</v>
      </c>
      <c r="I71" s="42">
        <f>ROUND(G71*H71,P4)</f>
        <v>0</v>
      </c>
      <c r="J71" s="39" t="s">
        <v>85</v>
      </c>
      <c r="O71" s="43">
        <f>I71*0.21</f>
        <v>0</v>
      </c>
      <c r="P71">
        <v>3</v>
      </c>
    </row>
    <row r="72">
      <c r="A72" s="36" t="s">
        <v>51</v>
      </c>
      <c r="B72" s="44"/>
      <c r="C72" s="45"/>
      <c r="D72" s="45"/>
      <c r="E72" s="38" t="s">
        <v>480</v>
      </c>
      <c r="F72" s="45"/>
      <c r="G72" s="45"/>
      <c r="H72" s="45"/>
      <c r="I72" s="45"/>
      <c r="J72" s="47"/>
    </row>
    <row r="73">
      <c r="A73" s="36" t="s">
        <v>52</v>
      </c>
      <c r="B73" s="44"/>
      <c r="C73" s="45"/>
      <c r="D73" s="45"/>
      <c r="E73" s="48" t="s">
        <v>777</v>
      </c>
      <c r="F73" s="45"/>
      <c r="G73" s="45"/>
      <c r="H73" s="45"/>
      <c r="I73" s="45"/>
      <c r="J73" s="47"/>
    </row>
    <row r="74" ht="135">
      <c r="A74" s="36" t="s">
        <v>54</v>
      </c>
      <c r="B74" s="44"/>
      <c r="C74" s="45"/>
      <c r="D74" s="45"/>
      <c r="E74" s="38" t="s">
        <v>778</v>
      </c>
      <c r="F74" s="45"/>
      <c r="G74" s="45"/>
      <c r="H74" s="45"/>
      <c r="I74" s="45"/>
      <c r="J74" s="47"/>
    </row>
    <row r="75">
      <c r="A75" s="36" t="s">
        <v>46</v>
      </c>
      <c r="B75" s="36">
        <v>17</v>
      </c>
      <c r="C75" s="37" t="s">
        <v>779</v>
      </c>
      <c r="D75" s="36" t="s">
        <v>73</v>
      </c>
      <c r="E75" s="38" t="s">
        <v>780</v>
      </c>
      <c r="F75" s="39" t="s">
        <v>129</v>
      </c>
      <c r="G75" s="40">
        <v>45</v>
      </c>
      <c r="H75" s="41">
        <v>0</v>
      </c>
      <c r="I75" s="42">
        <f>ROUND(G75*H75,P4)</f>
        <v>0</v>
      </c>
      <c r="J75" s="39" t="s">
        <v>85</v>
      </c>
      <c r="O75" s="43">
        <f>I75*0.21</f>
        <v>0</v>
      </c>
      <c r="P75">
        <v>3</v>
      </c>
    </row>
    <row r="76">
      <c r="A76" s="36" t="s">
        <v>51</v>
      </c>
      <c r="B76" s="44"/>
      <c r="C76" s="45"/>
      <c r="D76" s="45"/>
      <c r="E76" s="46" t="s">
        <v>73</v>
      </c>
      <c r="F76" s="45"/>
      <c r="G76" s="45"/>
      <c r="H76" s="45"/>
      <c r="I76" s="45"/>
      <c r="J76" s="47"/>
    </row>
    <row r="77" ht="30">
      <c r="A77" s="36" t="s">
        <v>52</v>
      </c>
      <c r="B77" s="44"/>
      <c r="C77" s="45"/>
      <c r="D77" s="45"/>
      <c r="E77" s="48" t="s">
        <v>754</v>
      </c>
      <c r="F77" s="45"/>
      <c r="G77" s="45"/>
      <c r="H77" s="45"/>
      <c r="I77" s="45"/>
      <c r="J77" s="47"/>
    </row>
    <row r="78" ht="90">
      <c r="A78" s="36" t="s">
        <v>54</v>
      </c>
      <c r="B78" s="49"/>
      <c r="C78" s="50"/>
      <c r="D78" s="50"/>
      <c r="E78" s="38" t="s">
        <v>781</v>
      </c>
      <c r="F78" s="50"/>
      <c r="G78" s="50"/>
      <c r="H78" s="50"/>
      <c r="I78" s="50"/>
      <c r="J78" s="51"/>
    </row>
  </sheetData>
  <sheetProtection sheet="1" objects="1" scenarios="1" spinCount="100000" saltValue="tYeIsU8LzzDaJkAFoeNbCc8yajW8/yNDTC3ucQYRoFz+eI571YCxGXuZOnt8QDM8T3yD4QrlZW9Qyv4iAzc6rw==" hashValue="HxEQj8GjiWZKd4XjXeoy5kaV9KuyGpbOCRF8C1OLN0Ylsc9GnhUe5KaJE2NZLDUL86liCS4OQBhK9PI15SENxw=="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21</v>
      </c>
      <c r="I3" s="24">
        <f>SUMIFS(I8:I90,A8:A90,"SD")</f>
        <v>0</v>
      </c>
      <c r="J3" s="18"/>
      <c r="O3">
        <v>0</v>
      </c>
      <c r="P3">
        <v>2</v>
      </c>
    </row>
    <row r="4">
      <c r="A4" s="3" t="s">
        <v>30</v>
      </c>
      <c r="B4" s="19" t="s">
        <v>31</v>
      </c>
      <c r="C4" s="20" t="s">
        <v>21</v>
      </c>
      <c r="D4" s="21"/>
      <c r="E4" s="22" t="s">
        <v>22</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SUMIFS(I9:I12,A9:A12,"P")</f>
        <v>0</v>
      </c>
      <c r="J8" s="35"/>
    </row>
    <row r="9">
      <c r="A9" s="36" t="s">
        <v>46</v>
      </c>
      <c r="B9" s="36">
        <v>1</v>
      </c>
      <c r="C9" s="37" t="s">
        <v>47</v>
      </c>
      <c r="D9" s="36" t="s">
        <v>48</v>
      </c>
      <c r="E9" s="38" t="s">
        <v>49</v>
      </c>
      <c r="F9" s="39" t="s">
        <v>50</v>
      </c>
      <c r="G9" s="40">
        <v>39.375</v>
      </c>
      <c r="H9" s="41">
        <v>0</v>
      </c>
      <c r="I9" s="42">
        <f>ROUND(G9*H9,P4)</f>
        <v>0</v>
      </c>
      <c r="J9" s="36"/>
      <c r="O9" s="43">
        <f>I9*0.21</f>
        <v>0</v>
      </c>
      <c r="P9">
        <v>3</v>
      </c>
    </row>
    <row r="10">
      <c r="A10" s="36" t="s">
        <v>51</v>
      </c>
      <c r="B10" s="44"/>
      <c r="C10" s="45"/>
      <c r="D10" s="45"/>
      <c r="E10" s="46"/>
      <c r="F10" s="45"/>
      <c r="G10" s="45"/>
      <c r="H10" s="45"/>
      <c r="I10" s="45"/>
      <c r="J10" s="47"/>
    </row>
    <row r="11" ht="30">
      <c r="A11" s="36" t="s">
        <v>52</v>
      </c>
      <c r="B11" s="44"/>
      <c r="C11" s="45"/>
      <c r="D11" s="45"/>
      <c r="E11" s="48" t="s">
        <v>782</v>
      </c>
      <c r="F11" s="45"/>
      <c r="G11" s="45"/>
      <c r="H11" s="45"/>
      <c r="I11" s="45"/>
      <c r="J11" s="47"/>
    </row>
    <row r="12" ht="30">
      <c r="A12" s="36" t="s">
        <v>54</v>
      </c>
      <c r="B12" s="44"/>
      <c r="C12" s="45"/>
      <c r="D12" s="45"/>
      <c r="E12" s="38" t="s">
        <v>55</v>
      </c>
      <c r="F12" s="45"/>
      <c r="G12" s="45"/>
      <c r="H12" s="45"/>
      <c r="I12" s="45"/>
      <c r="J12" s="47"/>
    </row>
    <row r="13">
      <c r="A13" s="30" t="s">
        <v>43</v>
      </c>
      <c r="B13" s="31"/>
      <c r="C13" s="32" t="s">
        <v>382</v>
      </c>
      <c r="D13" s="33"/>
      <c r="E13" s="30" t="s">
        <v>501</v>
      </c>
      <c r="F13" s="33"/>
      <c r="G13" s="33"/>
      <c r="H13" s="33"/>
      <c r="I13" s="34">
        <f>SUMIFS(I14:I33,A14:A33,"P")</f>
        <v>0</v>
      </c>
      <c r="J13" s="35"/>
    </row>
    <row r="14">
      <c r="A14" s="36" t="s">
        <v>46</v>
      </c>
      <c r="B14" s="36">
        <v>2</v>
      </c>
      <c r="C14" s="37" t="s">
        <v>189</v>
      </c>
      <c r="D14" s="36" t="s">
        <v>48</v>
      </c>
      <c r="E14" s="38" t="s">
        <v>190</v>
      </c>
      <c r="F14" s="39" t="s">
        <v>50</v>
      </c>
      <c r="G14" s="40">
        <v>39.375</v>
      </c>
      <c r="H14" s="41">
        <v>0</v>
      </c>
      <c r="I14" s="42">
        <f>ROUND(G14*H14,P4)</f>
        <v>0</v>
      </c>
      <c r="J14" s="39" t="s">
        <v>85</v>
      </c>
      <c r="O14" s="43">
        <f>I14*0.21</f>
        <v>0</v>
      </c>
      <c r="P14">
        <v>3</v>
      </c>
    </row>
    <row r="15">
      <c r="A15" s="36" t="s">
        <v>51</v>
      </c>
      <c r="B15" s="44"/>
      <c r="C15" s="45"/>
      <c r="D15" s="45"/>
      <c r="E15" s="46" t="s">
        <v>73</v>
      </c>
      <c r="F15" s="45"/>
      <c r="G15" s="45"/>
      <c r="H15" s="45"/>
      <c r="I15" s="45"/>
      <c r="J15" s="47"/>
    </row>
    <row r="16" ht="30">
      <c r="A16" s="36" t="s">
        <v>52</v>
      </c>
      <c r="B16" s="44"/>
      <c r="C16" s="45"/>
      <c r="D16" s="45"/>
      <c r="E16" s="48" t="s">
        <v>783</v>
      </c>
      <c r="F16" s="45"/>
      <c r="G16" s="45"/>
      <c r="H16" s="45"/>
      <c r="I16" s="45"/>
      <c r="J16" s="47"/>
    </row>
    <row r="17" ht="409.5">
      <c r="A17" s="36" t="s">
        <v>54</v>
      </c>
      <c r="B17" s="44"/>
      <c r="C17" s="45"/>
      <c r="D17" s="45"/>
      <c r="E17" s="38" t="s">
        <v>192</v>
      </c>
      <c r="F17" s="45"/>
      <c r="G17" s="45"/>
      <c r="H17" s="45"/>
      <c r="I17" s="45"/>
      <c r="J17" s="47"/>
    </row>
    <row r="18">
      <c r="A18" s="36" t="s">
        <v>46</v>
      </c>
      <c r="B18" s="36">
        <v>3</v>
      </c>
      <c r="C18" s="37" t="s">
        <v>199</v>
      </c>
      <c r="D18" s="36" t="s">
        <v>200</v>
      </c>
      <c r="E18" s="38" t="s">
        <v>201</v>
      </c>
      <c r="F18" s="39" t="s">
        <v>50</v>
      </c>
      <c r="G18" s="40">
        <v>28.125</v>
      </c>
      <c r="H18" s="41">
        <v>0</v>
      </c>
      <c r="I18" s="42">
        <f>ROUND(G18*H18,P4)</f>
        <v>0</v>
      </c>
      <c r="J18" s="39" t="s">
        <v>85</v>
      </c>
      <c r="O18" s="43">
        <f>I18*0.21</f>
        <v>0</v>
      </c>
      <c r="P18">
        <v>3</v>
      </c>
    </row>
    <row r="19">
      <c r="A19" s="36" t="s">
        <v>51</v>
      </c>
      <c r="B19" s="44"/>
      <c r="C19" s="45"/>
      <c r="D19" s="45"/>
      <c r="E19" s="38" t="s">
        <v>202</v>
      </c>
      <c r="F19" s="45"/>
      <c r="G19" s="45"/>
      <c r="H19" s="45"/>
      <c r="I19" s="45"/>
      <c r="J19" s="47"/>
    </row>
    <row r="20" ht="30">
      <c r="A20" s="36" t="s">
        <v>52</v>
      </c>
      <c r="B20" s="44"/>
      <c r="C20" s="45"/>
      <c r="D20" s="45"/>
      <c r="E20" s="48" t="s">
        <v>784</v>
      </c>
      <c r="F20" s="45"/>
      <c r="G20" s="45"/>
      <c r="H20" s="45"/>
      <c r="I20" s="45"/>
      <c r="J20" s="47"/>
    </row>
    <row r="21" ht="300">
      <c r="A21" s="36" t="s">
        <v>54</v>
      </c>
      <c r="B21" s="44"/>
      <c r="C21" s="45"/>
      <c r="D21" s="45"/>
      <c r="E21" s="38" t="s">
        <v>204</v>
      </c>
      <c r="F21" s="45"/>
      <c r="G21" s="45"/>
      <c r="H21" s="45"/>
      <c r="I21" s="45"/>
      <c r="J21" s="47"/>
    </row>
    <row r="22">
      <c r="A22" s="36" t="s">
        <v>46</v>
      </c>
      <c r="B22" s="36">
        <v>4</v>
      </c>
      <c r="C22" s="37" t="s">
        <v>207</v>
      </c>
      <c r="D22" s="36" t="s">
        <v>46</v>
      </c>
      <c r="E22" s="38" t="s">
        <v>208</v>
      </c>
      <c r="F22" s="39" t="s">
        <v>50</v>
      </c>
      <c r="G22" s="40">
        <v>11.25</v>
      </c>
      <c r="H22" s="41">
        <v>0</v>
      </c>
      <c r="I22" s="42">
        <f>ROUND(G22*H22,P4)</f>
        <v>0</v>
      </c>
      <c r="J22" s="39" t="s">
        <v>85</v>
      </c>
      <c r="O22" s="43">
        <f>I22*0.21</f>
        <v>0</v>
      </c>
      <c r="P22">
        <v>3</v>
      </c>
    </row>
    <row r="23">
      <c r="A23" s="36" t="s">
        <v>51</v>
      </c>
      <c r="B23" s="44"/>
      <c r="C23" s="45"/>
      <c r="D23" s="45"/>
      <c r="E23" s="46"/>
      <c r="F23" s="45"/>
      <c r="G23" s="45"/>
      <c r="H23" s="45"/>
      <c r="I23" s="45"/>
      <c r="J23" s="47"/>
    </row>
    <row r="24" ht="30">
      <c r="A24" s="36" t="s">
        <v>52</v>
      </c>
      <c r="B24" s="44"/>
      <c r="C24" s="45"/>
      <c r="D24" s="45"/>
      <c r="E24" s="48" t="s">
        <v>785</v>
      </c>
      <c r="F24" s="45"/>
      <c r="G24" s="45"/>
      <c r="H24" s="45"/>
      <c r="I24" s="45"/>
      <c r="J24" s="47"/>
    </row>
    <row r="25" ht="390">
      <c r="A25" s="36" t="s">
        <v>54</v>
      </c>
      <c r="B25" s="44"/>
      <c r="C25" s="45"/>
      <c r="D25" s="45"/>
      <c r="E25" s="38" t="s">
        <v>210</v>
      </c>
      <c r="F25" s="45"/>
      <c r="G25" s="45"/>
      <c r="H25" s="45"/>
      <c r="I25" s="45"/>
      <c r="J25" s="47"/>
    </row>
    <row r="26">
      <c r="A26" s="36" t="s">
        <v>46</v>
      </c>
      <c r="B26" s="36">
        <v>5</v>
      </c>
      <c r="C26" s="37" t="s">
        <v>241</v>
      </c>
      <c r="D26" s="36" t="s">
        <v>73</v>
      </c>
      <c r="E26" s="38" t="s">
        <v>242</v>
      </c>
      <c r="F26" s="39" t="s">
        <v>84</v>
      </c>
      <c r="G26" s="40">
        <v>22.5</v>
      </c>
      <c r="H26" s="41">
        <v>0</v>
      </c>
      <c r="I26" s="42">
        <f>ROUND(G26*H26,P4)</f>
        <v>0</v>
      </c>
      <c r="J26" s="39" t="s">
        <v>85</v>
      </c>
      <c r="O26" s="43">
        <f>I26*0.21</f>
        <v>0</v>
      </c>
      <c r="P26">
        <v>3</v>
      </c>
    </row>
    <row r="27">
      <c r="A27" s="36" t="s">
        <v>51</v>
      </c>
      <c r="B27" s="44"/>
      <c r="C27" s="45"/>
      <c r="D27" s="45"/>
      <c r="E27" s="46"/>
      <c r="F27" s="45"/>
      <c r="G27" s="45"/>
      <c r="H27" s="45"/>
      <c r="I27" s="45"/>
      <c r="J27" s="47"/>
    </row>
    <row r="28" ht="30">
      <c r="A28" s="36" t="s">
        <v>52</v>
      </c>
      <c r="B28" s="44"/>
      <c r="C28" s="45"/>
      <c r="D28" s="45"/>
      <c r="E28" s="48" t="s">
        <v>786</v>
      </c>
      <c r="F28" s="45"/>
      <c r="G28" s="45"/>
      <c r="H28" s="45"/>
      <c r="I28" s="45"/>
      <c r="J28" s="47"/>
    </row>
    <row r="29" ht="30">
      <c r="A29" s="36" t="s">
        <v>54</v>
      </c>
      <c r="B29" s="44"/>
      <c r="C29" s="45"/>
      <c r="D29" s="45"/>
      <c r="E29" s="38" t="s">
        <v>244</v>
      </c>
      <c r="F29" s="45"/>
      <c r="G29" s="45"/>
      <c r="H29" s="45"/>
      <c r="I29" s="45"/>
      <c r="J29" s="47"/>
    </row>
    <row r="30">
      <c r="A30" s="36" t="s">
        <v>46</v>
      </c>
      <c r="B30" s="36">
        <v>17</v>
      </c>
      <c r="C30" s="37" t="s">
        <v>207</v>
      </c>
      <c r="D30" s="36" t="s">
        <v>787</v>
      </c>
      <c r="E30" s="38" t="s">
        <v>788</v>
      </c>
      <c r="F30" s="39" t="s">
        <v>50</v>
      </c>
      <c r="G30" s="40">
        <v>0.25</v>
      </c>
      <c r="H30" s="41">
        <v>0</v>
      </c>
      <c r="I30" s="42">
        <f>ROUND(G30*H30,P4)</f>
        <v>0</v>
      </c>
      <c r="J30" s="39" t="s">
        <v>85</v>
      </c>
      <c r="O30" s="43">
        <f>I30*0.21</f>
        <v>0</v>
      </c>
      <c r="P30">
        <v>3</v>
      </c>
    </row>
    <row r="31">
      <c r="A31" s="36" t="s">
        <v>51</v>
      </c>
      <c r="B31" s="44"/>
      <c r="C31" s="45"/>
      <c r="D31" s="45"/>
      <c r="E31" s="46" t="s">
        <v>73</v>
      </c>
      <c r="F31" s="45"/>
      <c r="G31" s="45"/>
      <c r="H31" s="45"/>
      <c r="I31" s="45"/>
      <c r="J31" s="47"/>
    </row>
    <row r="32" ht="30">
      <c r="A32" s="36" t="s">
        <v>52</v>
      </c>
      <c r="B32" s="44"/>
      <c r="C32" s="45"/>
      <c r="D32" s="45"/>
      <c r="E32" s="48" t="s">
        <v>789</v>
      </c>
      <c r="F32" s="45"/>
      <c r="G32" s="45"/>
      <c r="H32" s="45"/>
      <c r="I32" s="45"/>
      <c r="J32" s="47"/>
    </row>
    <row r="33" ht="390">
      <c r="A33" s="36" t="s">
        <v>54</v>
      </c>
      <c r="B33" s="44"/>
      <c r="C33" s="45"/>
      <c r="D33" s="45"/>
      <c r="E33" s="38" t="s">
        <v>210</v>
      </c>
      <c r="F33" s="45"/>
      <c r="G33" s="45"/>
      <c r="H33" s="45"/>
      <c r="I33" s="45"/>
      <c r="J33" s="47"/>
    </row>
    <row r="34">
      <c r="A34" s="30" t="s">
        <v>43</v>
      </c>
      <c r="B34" s="31"/>
      <c r="C34" s="32" t="s">
        <v>356</v>
      </c>
      <c r="D34" s="33"/>
      <c r="E34" s="30" t="s">
        <v>357</v>
      </c>
      <c r="F34" s="33"/>
      <c r="G34" s="33"/>
      <c r="H34" s="33"/>
      <c r="I34" s="34">
        <f>SUMIFS(I35:I41,A35:A41,"P")</f>
        <v>0</v>
      </c>
      <c r="J34" s="35"/>
    </row>
    <row r="35">
      <c r="A35" s="36" t="s">
        <v>46</v>
      </c>
      <c r="B35" s="36">
        <v>7</v>
      </c>
      <c r="C35" s="37" t="s">
        <v>772</v>
      </c>
      <c r="D35" s="36" t="s">
        <v>73</v>
      </c>
      <c r="E35" s="38" t="s">
        <v>773</v>
      </c>
      <c r="F35" s="39" t="s">
        <v>105</v>
      </c>
      <c r="G35" s="40">
        <v>1</v>
      </c>
      <c r="H35" s="41">
        <v>0</v>
      </c>
      <c r="I35" s="42">
        <f>ROUND(G35*H35,P4)</f>
        <v>0</v>
      </c>
      <c r="J35" s="36"/>
      <c r="O35" s="43">
        <f>I35*0.21</f>
        <v>0</v>
      </c>
      <c r="P35">
        <v>3</v>
      </c>
    </row>
    <row r="36">
      <c r="A36" s="36" t="s">
        <v>51</v>
      </c>
      <c r="B36" s="44"/>
      <c r="C36" s="45"/>
      <c r="D36" s="45"/>
      <c r="E36" s="46" t="s">
        <v>73</v>
      </c>
      <c r="F36" s="45"/>
      <c r="G36" s="45"/>
      <c r="H36" s="45"/>
      <c r="I36" s="45"/>
      <c r="J36" s="47"/>
    </row>
    <row r="37" ht="120">
      <c r="A37" s="36" t="s">
        <v>54</v>
      </c>
      <c r="B37" s="44"/>
      <c r="C37" s="45"/>
      <c r="D37" s="45"/>
      <c r="E37" s="38" t="s">
        <v>774</v>
      </c>
      <c r="F37" s="45"/>
      <c r="G37" s="45"/>
      <c r="H37" s="45"/>
      <c r="I37" s="45"/>
      <c r="J37" s="47"/>
    </row>
    <row r="38">
      <c r="A38" s="36" t="s">
        <v>46</v>
      </c>
      <c r="B38" s="36">
        <v>20</v>
      </c>
      <c r="C38" s="37" t="s">
        <v>790</v>
      </c>
      <c r="D38" s="36" t="s">
        <v>73</v>
      </c>
      <c r="E38" s="38" t="s">
        <v>791</v>
      </c>
      <c r="F38" s="39" t="s">
        <v>792</v>
      </c>
      <c r="G38" s="40">
        <v>2</v>
      </c>
      <c r="H38" s="41">
        <v>0</v>
      </c>
      <c r="I38" s="42">
        <f>ROUND(G38*H38,P4)</f>
        <v>0</v>
      </c>
      <c r="J38" s="36"/>
      <c r="O38" s="43">
        <f>I38*0.21</f>
        <v>0</v>
      </c>
      <c r="P38">
        <v>3</v>
      </c>
    </row>
    <row r="39">
      <c r="A39" s="36" t="s">
        <v>51</v>
      </c>
      <c r="B39" s="44"/>
      <c r="C39" s="45"/>
      <c r="D39" s="45"/>
      <c r="E39" s="46" t="s">
        <v>73</v>
      </c>
      <c r="F39" s="45"/>
      <c r="G39" s="45"/>
      <c r="H39" s="45"/>
      <c r="I39" s="45"/>
      <c r="J39" s="47"/>
    </row>
    <row r="40" ht="30">
      <c r="A40" s="36" t="s">
        <v>52</v>
      </c>
      <c r="B40" s="44"/>
      <c r="C40" s="45"/>
      <c r="D40" s="45"/>
      <c r="E40" s="48" t="s">
        <v>793</v>
      </c>
      <c r="F40" s="45"/>
      <c r="G40" s="45"/>
      <c r="H40" s="45"/>
      <c r="I40" s="45"/>
      <c r="J40" s="47"/>
    </row>
    <row r="41" ht="270">
      <c r="A41" s="36" t="s">
        <v>54</v>
      </c>
      <c r="B41" s="44"/>
      <c r="C41" s="45"/>
      <c r="D41" s="45"/>
      <c r="E41" s="38" t="s">
        <v>794</v>
      </c>
      <c r="F41" s="45"/>
      <c r="G41" s="45"/>
      <c r="H41" s="45"/>
      <c r="I41" s="45"/>
      <c r="J41" s="47"/>
    </row>
    <row r="42">
      <c r="A42" s="30" t="s">
        <v>43</v>
      </c>
      <c r="B42" s="31"/>
      <c r="C42" s="32" t="s">
        <v>612</v>
      </c>
      <c r="D42" s="33"/>
      <c r="E42" s="30" t="s">
        <v>613</v>
      </c>
      <c r="F42" s="33"/>
      <c r="G42" s="33"/>
      <c r="H42" s="33"/>
      <c r="I42" s="34">
        <f>SUMIFS(I43:I81,A43:A81,"P")</f>
        <v>0</v>
      </c>
      <c r="J42" s="35"/>
    </row>
    <row r="43">
      <c r="A43" s="36" t="s">
        <v>46</v>
      </c>
      <c r="B43" s="36">
        <v>6</v>
      </c>
      <c r="C43" s="37" t="s">
        <v>669</v>
      </c>
      <c r="D43" s="36" t="s">
        <v>73</v>
      </c>
      <c r="E43" s="38" t="s">
        <v>670</v>
      </c>
      <c r="F43" s="39" t="s">
        <v>129</v>
      </c>
      <c r="G43" s="40">
        <v>37.5</v>
      </c>
      <c r="H43" s="41">
        <v>0</v>
      </c>
      <c r="I43" s="42">
        <f>ROUND(G43*H43,P4)</f>
        <v>0</v>
      </c>
      <c r="J43" s="39" t="s">
        <v>85</v>
      </c>
      <c r="O43" s="43">
        <f>I43*0.21</f>
        <v>0</v>
      </c>
      <c r="P43">
        <v>3</v>
      </c>
    </row>
    <row r="44">
      <c r="A44" s="36" t="s">
        <v>51</v>
      </c>
      <c r="B44" s="44"/>
      <c r="C44" s="45"/>
      <c r="D44" s="45"/>
      <c r="E44" s="46" t="s">
        <v>73</v>
      </c>
      <c r="F44" s="45"/>
      <c r="G44" s="45"/>
      <c r="H44" s="45"/>
      <c r="I44" s="45"/>
      <c r="J44" s="47"/>
    </row>
    <row r="45" ht="30">
      <c r="A45" s="36" t="s">
        <v>52</v>
      </c>
      <c r="B45" s="44"/>
      <c r="C45" s="45"/>
      <c r="D45" s="45"/>
      <c r="E45" s="48" t="s">
        <v>795</v>
      </c>
      <c r="F45" s="45"/>
      <c r="G45" s="45"/>
      <c r="H45" s="45"/>
      <c r="I45" s="45"/>
      <c r="J45" s="47"/>
    </row>
    <row r="46" ht="45">
      <c r="A46" s="36" t="s">
        <v>54</v>
      </c>
      <c r="B46" s="44"/>
      <c r="C46" s="45"/>
      <c r="D46" s="45"/>
      <c r="E46" s="38" t="s">
        <v>672</v>
      </c>
      <c r="F46" s="45"/>
      <c r="G46" s="45"/>
      <c r="H46" s="45"/>
      <c r="I46" s="45"/>
      <c r="J46" s="47"/>
    </row>
    <row r="47">
      <c r="A47" s="36" t="s">
        <v>46</v>
      </c>
      <c r="B47" s="36">
        <v>8</v>
      </c>
      <c r="C47" s="37" t="s">
        <v>665</v>
      </c>
      <c r="D47" s="36" t="s">
        <v>73</v>
      </c>
      <c r="E47" s="38" t="s">
        <v>796</v>
      </c>
      <c r="F47" s="39" t="s">
        <v>129</v>
      </c>
      <c r="G47" s="40">
        <v>37.5</v>
      </c>
      <c r="H47" s="41">
        <v>0</v>
      </c>
      <c r="I47" s="42">
        <f>ROUND(G47*H47,P4)</f>
        <v>0</v>
      </c>
      <c r="J47" s="39" t="s">
        <v>85</v>
      </c>
      <c r="O47" s="43">
        <f>I47*0.21</f>
        <v>0</v>
      </c>
      <c r="P47">
        <v>3</v>
      </c>
    </row>
    <row r="48">
      <c r="A48" s="36" t="s">
        <v>51</v>
      </c>
      <c r="B48" s="44"/>
      <c r="C48" s="45"/>
      <c r="D48" s="45"/>
      <c r="E48" s="46" t="s">
        <v>73</v>
      </c>
      <c r="F48" s="45"/>
      <c r="G48" s="45"/>
      <c r="H48" s="45"/>
      <c r="I48" s="45"/>
      <c r="J48" s="47"/>
    </row>
    <row r="49" ht="30">
      <c r="A49" s="36" t="s">
        <v>52</v>
      </c>
      <c r="B49" s="44"/>
      <c r="C49" s="45"/>
      <c r="D49" s="45"/>
      <c r="E49" s="48" t="s">
        <v>795</v>
      </c>
      <c r="F49" s="45"/>
      <c r="G49" s="45"/>
      <c r="H49" s="45"/>
      <c r="I49" s="45"/>
      <c r="J49" s="47"/>
    </row>
    <row r="50" ht="60">
      <c r="A50" s="36" t="s">
        <v>54</v>
      </c>
      <c r="B50" s="44"/>
      <c r="C50" s="45"/>
      <c r="D50" s="45"/>
      <c r="E50" s="38" t="s">
        <v>668</v>
      </c>
      <c r="F50" s="45"/>
      <c r="G50" s="45"/>
      <c r="H50" s="45"/>
      <c r="I50" s="45"/>
      <c r="J50" s="47"/>
    </row>
    <row r="51">
      <c r="A51" s="36" t="s">
        <v>46</v>
      </c>
      <c r="B51" s="36">
        <v>9</v>
      </c>
      <c r="C51" s="37" t="s">
        <v>727</v>
      </c>
      <c r="D51" s="36" t="s">
        <v>73</v>
      </c>
      <c r="E51" s="38" t="s">
        <v>728</v>
      </c>
      <c r="F51" s="39" t="s">
        <v>129</v>
      </c>
      <c r="G51" s="40">
        <v>36</v>
      </c>
      <c r="H51" s="41">
        <v>0</v>
      </c>
      <c r="I51" s="42">
        <f>ROUND(G51*H51,P4)</f>
        <v>0</v>
      </c>
      <c r="J51" s="39" t="s">
        <v>85</v>
      </c>
      <c r="O51" s="43">
        <f>I51*0.21</f>
        <v>0</v>
      </c>
      <c r="P51">
        <v>3</v>
      </c>
    </row>
    <row r="52">
      <c r="A52" s="36" t="s">
        <v>51</v>
      </c>
      <c r="B52" s="44"/>
      <c r="C52" s="45"/>
      <c r="D52" s="45"/>
      <c r="E52" s="46" t="s">
        <v>73</v>
      </c>
      <c r="F52" s="45"/>
      <c r="G52" s="45"/>
      <c r="H52" s="45"/>
      <c r="I52" s="45"/>
      <c r="J52" s="47"/>
    </row>
    <row r="53" ht="45">
      <c r="A53" s="36" t="s">
        <v>52</v>
      </c>
      <c r="B53" s="44"/>
      <c r="C53" s="45"/>
      <c r="D53" s="45"/>
      <c r="E53" s="48" t="s">
        <v>797</v>
      </c>
      <c r="F53" s="45"/>
      <c r="G53" s="45"/>
      <c r="H53" s="45"/>
      <c r="I53" s="45"/>
      <c r="J53" s="47"/>
    </row>
    <row r="54" ht="75">
      <c r="A54" s="36" t="s">
        <v>54</v>
      </c>
      <c r="B54" s="44"/>
      <c r="C54" s="45"/>
      <c r="D54" s="45"/>
      <c r="E54" s="38" t="s">
        <v>691</v>
      </c>
      <c r="F54" s="45"/>
      <c r="G54" s="45"/>
      <c r="H54" s="45"/>
      <c r="I54" s="45"/>
      <c r="J54" s="47"/>
    </row>
    <row r="55">
      <c r="A55" s="36" t="s">
        <v>46</v>
      </c>
      <c r="B55" s="36">
        <v>10</v>
      </c>
      <c r="C55" s="37" t="s">
        <v>721</v>
      </c>
      <c r="D55" s="36" t="s">
        <v>73</v>
      </c>
      <c r="E55" s="38" t="s">
        <v>722</v>
      </c>
      <c r="F55" s="39" t="s">
        <v>129</v>
      </c>
      <c r="G55" s="40">
        <v>29</v>
      </c>
      <c r="H55" s="41">
        <v>0</v>
      </c>
      <c r="I55" s="42">
        <f>ROUND(G55*H55,P4)</f>
        <v>0</v>
      </c>
      <c r="J55" s="39" t="s">
        <v>85</v>
      </c>
      <c r="O55" s="43">
        <f>I55*0.21</f>
        <v>0</v>
      </c>
      <c r="P55">
        <v>3</v>
      </c>
    </row>
    <row r="56">
      <c r="A56" s="36" t="s">
        <v>51</v>
      </c>
      <c r="B56" s="44"/>
      <c r="C56" s="45"/>
      <c r="D56" s="45"/>
      <c r="E56" s="46" t="s">
        <v>73</v>
      </c>
      <c r="F56" s="45"/>
      <c r="G56" s="45"/>
      <c r="H56" s="45"/>
      <c r="I56" s="45"/>
      <c r="J56" s="47"/>
    </row>
    <row r="57" ht="30">
      <c r="A57" s="36" t="s">
        <v>52</v>
      </c>
      <c r="B57" s="44"/>
      <c r="C57" s="45"/>
      <c r="D57" s="45"/>
      <c r="E57" s="48" t="s">
        <v>798</v>
      </c>
      <c r="F57" s="45"/>
      <c r="G57" s="45"/>
      <c r="H57" s="45"/>
      <c r="I57" s="45"/>
      <c r="J57" s="47"/>
    </row>
    <row r="58" ht="330">
      <c r="A58" s="36" t="s">
        <v>54</v>
      </c>
      <c r="B58" s="44"/>
      <c r="C58" s="45"/>
      <c r="D58" s="45"/>
      <c r="E58" s="38" t="s">
        <v>688</v>
      </c>
      <c r="F58" s="45"/>
      <c r="G58" s="45"/>
      <c r="H58" s="45"/>
      <c r="I58" s="45"/>
      <c r="J58" s="47"/>
    </row>
    <row r="59">
      <c r="A59" s="36" t="s">
        <v>46</v>
      </c>
      <c r="B59" s="36">
        <v>11</v>
      </c>
      <c r="C59" s="37" t="s">
        <v>692</v>
      </c>
      <c r="D59" s="36" t="s">
        <v>73</v>
      </c>
      <c r="E59" s="38" t="s">
        <v>693</v>
      </c>
      <c r="F59" s="39" t="s">
        <v>129</v>
      </c>
      <c r="G59" s="40">
        <v>7</v>
      </c>
      <c r="H59" s="41">
        <v>0</v>
      </c>
      <c r="I59" s="42">
        <f>ROUND(G59*H59,P4)</f>
        <v>0</v>
      </c>
      <c r="J59" s="39" t="s">
        <v>85</v>
      </c>
      <c r="O59" s="43">
        <f>I59*0.21</f>
        <v>0</v>
      </c>
      <c r="P59">
        <v>3</v>
      </c>
    </row>
    <row r="60">
      <c r="A60" s="36" t="s">
        <v>51</v>
      </c>
      <c r="B60" s="44"/>
      <c r="C60" s="45"/>
      <c r="D60" s="45"/>
      <c r="E60" s="46" t="s">
        <v>73</v>
      </c>
      <c r="F60" s="45"/>
      <c r="G60" s="45"/>
      <c r="H60" s="45"/>
      <c r="I60" s="45"/>
      <c r="J60" s="47"/>
    </row>
    <row r="61" ht="30">
      <c r="A61" s="36" t="s">
        <v>52</v>
      </c>
      <c r="B61" s="44"/>
      <c r="C61" s="45"/>
      <c r="D61" s="45"/>
      <c r="E61" s="48" t="s">
        <v>799</v>
      </c>
      <c r="F61" s="45"/>
      <c r="G61" s="45"/>
      <c r="H61" s="45"/>
      <c r="I61" s="45"/>
      <c r="J61" s="47"/>
    </row>
    <row r="62" ht="330">
      <c r="A62" s="36" t="s">
        <v>54</v>
      </c>
      <c r="B62" s="44"/>
      <c r="C62" s="45"/>
      <c r="D62" s="45"/>
      <c r="E62" s="38" t="s">
        <v>688</v>
      </c>
      <c r="F62" s="45"/>
      <c r="G62" s="45"/>
      <c r="H62" s="45"/>
      <c r="I62" s="45"/>
      <c r="J62" s="47"/>
    </row>
    <row r="63">
      <c r="A63" s="36" t="s">
        <v>46</v>
      </c>
      <c r="B63" s="36">
        <v>12</v>
      </c>
      <c r="C63" s="37" t="s">
        <v>619</v>
      </c>
      <c r="D63" s="36" t="s">
        <v>73</v>
      </c>
      <c r="E63" s="38" t="s">
        <v>620</v>
      </c>
      <c r="F63" s="39" t="s">
        <v>129</v>
      </c>
      <c r="G63" s="40">
        <v>8.5</v>
      </c>
      <c r="H63" s="41">
        <v>0</v>
      </c>
      <c r="I63" s="42">
        <f>ROUND(G63*H63,P4)</f>
        <v>0</v>
      </c>
      <c r="J63" s="39" t="s">
        <v>85</v>
      </c>
      <c r="O63" s="43">
        <f>I63*0.21</f>
        <v>0</v>
      </c>
      <c r="P63">
        <v>3</v>
      </c>
    </row>
    <row r="64">
      <c r="A64" s="36" t="s">
        <v>51</v>
      </c>
      <c r="B64" s="44"/>
      <c r="C64" s="45"/>
      <c r="D64" s="45"/>
      <c r="E64" s="46" t="s">
        <v>73</v>
      </c>
      <c r="F64" s="45"/>
      <c r="G64" s="45"/>
      <c r="H64" s="45"/>
      <c r="I64" s="45"/>
      <c r="J64" s="47"/>
    </row>
    <row r="65" ht="30">
      <c r="A65" s="36" t="s">
        <v>52</v>
      </c>
      <c r="B65" s="44"/>
      <c r="C65" s="45"/>
      <c r="D65" s="45"/>
      <c r="E65" s="48" t="s">
        <v>800</v>
      </c>
      <c r="F65" s="45"/>
      <c r="G65" s="45"/>
      <c r="H65" s="45"/>
      <c r="I65" s="45"/>
      <c r="J65" s="47"/>
    </row>
    <row r="66" ht="300">
      <c r="A66" s="36" t="s">
        <v>54</v>
      </c>
      <c r="B66" s="44"/>
      <c r="C66" s="45"/>
      <c r="D66" s="45"/>
      <c r="E66" s="38" t="s">
        <v>623</v>
      </c>
      <c r="F66" s="45"/>
      <c r="G66" s="45"/>
      <c r="H66" s="45"/>
      <c r="I66" s="45"/>
      <c r="J66" s="47"/>
    </row>
    <row r="67">
      <c r="A67" s="36" t="s">
        <v>46</v>
      </c>
      <c r="B67" s="36">
        <v>13</v>
      </c>
      <c r="C67" s="37" t="s">
        <v>801</v>
      </c>
      <c r="D67" s="36" t="s">
        <v>73</v>
      </c>
      <c r="E67" s="38" t="s">
        <v>802</v>
      </c>
      <c r="F67" s="39" t="s">
        <v>105</v>
      </c>
      <c r="G67" s="40">
        <v>4</v>
      </c>
      <c r="H67" s="41">
        <v>0</v>
      </c>
      <c r="I67" s="42">
        <f>ROUND(G67*H67,P4)</f>
        <v>0</v>
      </c>
      <c r="J67" s="39" t="s">
        <v>85</v>
      </c>
      <c r="O67" s="43">
        <f>I67*0.21</f>
        <v>0</v>
      </c>
      <c r="P67">
        <v>3</v>
      </c>
    </row>
    <row r="68">
      <c r="A68" s="36" t="s">
        <v>51</v>
      </c>
      <c r="B68" s="44"/>
      <c r="C68" s="45"/>
      <c r="D68" s="45"/>
      <c r="E68" s="46" t="s">
        <v>73</v>
      </c>
      <c r="F68" s="45"/>
      <c r="G68" s="45"/>
      <c r="H68" s="45"/>
      <c r="I68" s="45"/>
      <c r="J68" s="47"/>
    </row>
    <row r="69" ht="45">
      <c r="A69" s="36" t="s">
        <v>52</v>
      </c>
      <c r="B69" s="44"/>
      <c r="C69" s="45"/>
      <c r="D69" s="45"/>
      <c r="E69" s="48" t="s">
        <v>803</v>
      </c>
      <c r="F69" s="45"/>
      <c r="G69" s="45"/>
      <c r="H69" s="45"/>
      <c r="I69" s="45"/>
      <c r="J69" s="47"/>
    </row>
    <row r="70" ht="45">
      <c r="A70" s="36" t="s">
        <v>54</v>
      </c>
      <c r="B70" s="44"/>
      <c r="C70" s="45"/>
      <c r="D70" s="45"/>
      <c r="E70" s="38" t="s">
        <v>804</v>
      </c>
      <c r="F70" s="45"/>
      <c r="G70" s="45"/>
      <c r="H70" s="45"/>
      <c r="I70" s="45"/>
      <c r="J70" s="47"/>
    </row>
    <row r="71">
      <c r="A71" s="36" t="s">
        <v>46</v>
      </c>
      <c r="B71" s="36">
        <v>14</v>
      </c>
      <c r="C71" s="37" t="s">
        <v>805</v>
      </c>
      <c r="D71" s="36" t="s">
        <v>73</v>
      </c>
      <c r="E71" s="38" t="s">
        <v>806</v>
      </c>
      <c r="F71" s="39" t="s">
        <v>105</v>
      </c>
      <c r="G71" s="40">
        <v>1</v>
      </c>
      <c r="H71" s="41">
        <v>0</v>
      </c>
      <c r="I71" s="42">
        <f>ROUND(G71*H71,P4)</f>
        <v>0</v>
      </c>
      <c r="J71" s="39" t="s">
        <v>85</v>
      </c>
      <c r="O71" s="43">
        <f>I71*0.21</f>
        <v>0</v>
      </c>
      <c r="P71">
        <v>3</v>
      </c>
    </row>
    <row r="72">
      <c r="A72" s="36" t="s">
        <v>51</v>
      </c>
      <c r="B72" s="44"/>
      <c r="C72" s="45"/>
      <c r="D72" s="45"/>
      <c r="E72" s="46" t="s">
        <v>73</v>
      </c>
      <c r="F72" s="45"/>
      <c r="G72" s="45"/>
      <c r="H72" s="45"/>
      <c r="I72" s="45"/>
      <c r="J72" s="47"/>
    </row>
    <row r="73" ht="60">
      <c r="A73" s="36" t="s">
        <v>54</v>
      </c>
      <c r="B73" s="44"/>
      <c r="C73" s="45"/>
      <c r="D73" s="45"/>
      <c r="E73" s="38" t="s">
        <v>807</v>
      </c>
      <c r="F73" s="45"/>
      <c r="G73" s="45"/>
      <c r="H73" s="45"/>
      <c r="I73" s="45"/>
      <c r="J73" s="47"/>
    </row>
    <row r="74">
      <c r="A74" s="36" t="s">
        <v>46</v>
      </c>
      <c r="B74" s="36">
        <v>15</v>
      </c>
      <c r="C74" s="37" t="s">
        <v>724</v>
      </c>
      <c r="D74" s="36" t="s">
        <v>73</v>
      </c>
      <c r="E74" s="38" t="s">
        <v>725</v>
      </c>
      <c r="F74" s="39" t="s">
        <v>105</v>
      </c>
      <c r="G74" s="40">
        <v>4</v>
      </c>
      <c r="H74" s="41">
        <v>0</v>
      </c>
      <c r="I74" s="42">
        <f>ROUND(G74*H74,P4)</f>
        <v>0</v>
      </c>
      <c r="J74" s="39" t="s">
        <v>85</v>
      </c>
      <c r="O74" s="43">
        <f>I74*0.21</f>
        <v>0</v>
      </c>
      <c r="P74">
        <v>3</v>
      </c>
    </row>
    <row r="75">
      <c r="A75" s="36" t="s">
        <v>51</v>
      </c>
      <c r="B75" s="44"/>
      <c r="C75" s="45"/>
      <c r="D75" s="45"/>
      <c r="E75" s="46" t="s">
        <v>73</v>
      </c>
      <c r="F75" s="45"/>
      <c r="G75" s="45"/>
      <c r="H75" s="45"/>
      <c r="I75" s="45"/>
      <c r="J75" s="47"/>
    </row>
    <row r="76" ht="45">
      <c r="A76" s="36" t="s">
        <v>52</v>
      </c>
      <c r="B76" s="44"/>
      <c r="C76" s="45"/>
      <c r="D76" s="45"/>
      <c r="E76" s="48" t="s">
        <v>803</v>
      </c>
      <c r="F76" s="45"/>
      <c r="G76" s="45"/>
      <c r="H76" s="45"/>
      <c r="I76" s="45"/>
      <c r="J76" s="47"/>
    </row>
    <row r="77" ht="60">
      <c r="A77" s="36" t="s">
        <v>54</v>
      </c>
      <c r="B77" s="44"/>
      <c r="C77" s="45"/>
      <c r="D77" s="45"/>
      <c r="E77" s="38" t="s">
        <v>423</v>
      </c>
      <c r="F77" s="45"/>
      <c r="G77" s="45"/>
      <c r="H77" s="45"/>
      <c r="I77" s="45"/>
      <c r="J77" s="47"/>
    </row>
    <row r="78">
      <c r="A78" s="36" t="s">
        <v>46</v>
      </c>
      <c r="B78" s="36">
        <v>16</v>
      </c>
      <c r="C78" s="37" t="s">
        <v>808</v>
      </c>
      <c r="D78" s="36" t="s">
        <v>73</v>
      </c>
      <c r="E78" s="38" t="s">
        <v>809</v>
      </c>
      <c r="F78" s="39" t="s">
        <v>105</v>
      </c>
      <c r="G78" s="40">
        <v>1</v>
      </c>
      <c r="H78" s="41">
        <v>0</v>
      </c>
      <c r="I78" s="42">
        <f>ROUND(G78*H78,P4)</f>
        <v>0</v>
      </c>
      <c r="J78" s="39" t="s">
        <v>85</v>
      </c>
      <c r="O78" s="43">
        <f>I78*0.21</f>
        <v>0</v>
      </c>
      <c r="P78">
        <v>3</v>
      </c>
    </row>
    <row r="79">
      <c r="A79" s="36" t="s">
        <v>51</v>
      </c>
      <c r="B79" s="44"/>
      <c r="C79" s="45"/>
      <c r="D79" s="45"/>
      <c r="E79" s="46" t="s">
        <v>73</v>
      </c>
      <c r="F79" s="45"/>
      <c r="G79" s="45"/>
      <c r="H79" s="45"/>
      <c r="I79" s="45"/>
      <c r="J79" s="47"/>
    </row>
    <row r="80" ht="30">
      <c r="A80" s="36" t="s">
        <v>52</v>
      </c>
      <c r="B80" s="44"/>
      <c r="C80" s="45"/>
      <c r="D80" s="45"/>
      <c r="E80" s="48" t="s">
        <v>810</v>
      </c>
      <c r="F80" s="45"/>
      <c r="G80" s="45"/>
      <c r="H80" s="45"/>
      <c r="I80" s="45"/>
      <c r="J80" s="47"/>
    </row>
    <row r="81" ht="45">
      <c r="A81" s="36" t="s">
        <v>54</v>
      </c>
      <c r="B81" s="44"/>
      <c r="C81" s="45"/>
      <c r="D81" s="45"/>
      <c r="E81" s="38" t="s">
        <v>672</v>
      </c>
      <c r="F81" s="45"/>
      <c r="G81" s="45"/>
      <c r="H81" s="45"/>
      <c r="I81" s="45"/>
      <c r="J81" s="47"/>
    </row>
    <row r="82">
      <c r="A82" s="30" t="s">
        <v>43</v>
      </c>
      <c r="B82" s="31"/>
      <c r="C82" s="32" t="s">
        <v>632</v>
      </c>
      <c r="D82" s="33"/>
      <c r="E82" s="30" t="s">
        <v>633</v>
      </c>
      <c r="F82" s="33"/>
      <c r="G82" s="33"/>
      <c r="H82" s="33"/>
      <c r="I82" s="34">
        <f>SUMIFS(I83:I90,A83:A90,"P")</f>
        <v>0</v>
      </c>
      <c r="J82" s="35"/>
    </row>
    <row r="83">
      <c r="A83" s="36" t="s">
        <v>46</v>
      </c>
      <c r="B83" s="36">
        <v>18</v>
      </c>
      <c r="C83" s="37" t="s">
        <v>811</v>
      </c>
      <c r="D83" s="36" t="s">
        <v>73</v>
      </c>
      <c r="E83" s="38" t="s">
        <v>812</v>
      </c>
      <c r="F83" s="39" t="s">
        <v>129</v>
      </c>
      <c r="G83" s="40">
        <v>24</v>
      </c>
      <c r="H83" s="41">
        <v>0</v>
      </c>
      <c r="I83" s="42">
        <f>ROUND(G83*H83,P4)</f>
        <v>0</v>
      </c>
      <c r="J83" s="39" t="s">
        <v>85</v>
      </c>
      <c r="O83" s="43">
        <f>I83*0.21</f>
        <v>0</v>
      </c>
      <c r="P83">
        <v>3</v>
      </c>
    </row>
    <row r="84">
      <c r="A84" s="36" t="s">
        <v>51</v>
      </c>
      <c r="B84" s="44"/>
      <c r="C84" s="45"/>
      <c r="D84" s="45"/>
      <c r="E84" s="38" t="s">
        <v>700</v>
      </c>
      <c r="F84" s="45"/>
      <c r="G84" s="45"/>
      <c r="H84" s="45"/>
      <c r="I84" s="45"/>
      <c r="J84" s="47"/>
    </row>
    <row r="85" ht="30">
      <c r="A85" s="36" t="s">
        <v>52</v>
      </c>
      <c r="B85" s="44"/>
      <c r="C85" s="45"/>
      <c r="D85" s="45"/>
      <c r="E85" s="48" t="s">
        <v>813</v>
      </c>
      <c r="F85" s="45"/>
      <c r="G85" s="45"/>
      <c r="H85" s="45"/>
      <c r="I85" s="45"/>
      <c r="J85" s="47"/>
    </row>
    <row r="86" ht="105">
      <c r="A86" s="36" t="s">
        <v>54</v>
      </c>
      <c r="B86" s="44"/>
      <c r="C86" s="45"/>
      <c r="D86" s="45"/>
      <c r="E86" s="38" t="s">
        <v>490</v>
      </c>
      <c r="F86" s="45"/>
      <c r="G86" s="45"/>
      <c r="H86" s="45"/>
      <c r="I86" s="45"/>
      <c r="J86" s="47"/>
    </row>
    <row r="87">
      <c r="A87" s="36" t="s">
        <v>46</v>
      </c>
      <c r="B87" s="36">
        <v>19</v>
      </c>
      <c r="C87" s="37" t="s">
        <v>814</v>
      </c>
      <c r="D87" s="36" t="s">
        <v>73</v>
      </c>
      <c r="E87" s="38" t="s">
        <v>815</v>
      </c>
      <c r="F87" s="39" t="s">
        <v>129</v>
      </c>
      <c r="G87" s="40">
        <v>8.5</v>
      </c>
      <c r="H87" s="41">
        <v>0</v>
      </c>
      <c r="I87" s="42">
        <f>ROUND(G87*H87,P4)</f>
        <v>0</v>
      </c>
      <c r="J87" s="39" t="s">
        <v>85</v>
      </c>
      <c r="O87" s="43">
        <f>I87*0.21</f>
        <v>0</v>
      </c>
      <c r="P87">
        <v>3</v>
      </c>
    </row>
    <row r="88">
      <c r="A88" s="36" t="s">
        <v>51</v>
      </c>
      <c r="B88" s="44"/>
      <c r="C88" s="45"/>
      <c r="D88" s="45"/>
      <c r="E88" s="38" t="s">
        <v>700</v>
      </c>
      <c r="F88" s="45"/>
      <c r="G88" s="45"/>
      <c r="H88" s="45"/>
      <c r="I88" s="45"/>
      <c r="J88" s="47"/>
    </row>
    <row r="89" ht="30">
      <c r="A89" s="36" t="s">
        <v>52</v>
      </c>
      <c r="B89" s="44"/>
      <c r="C89" s="45"/>
      <c r="D89" s="45"/>
      <c r="E89" s="48" t="s">
        <v>816</v>
      </c>
      <c r="F89" s="45"/>
      <c r="G89" s="45"/>
      <c r="H89" s="45"/>
      <c r="I89" s="45"/>
      <c r="J89" s="47"/>
    </row>
    <row r="90" ht="105">
      <c r="A90" s="36" t="s">
        <v>54</v>
      </c>
      <c r="B90" s="49"/>
      <c r="C90" s="50"/>
      <c r="D90" s="50"/>
      <c r="E90" s="38" t="s">
        <v>490</v>
      </c>
      <c r="F90" s="50"/>
      <c r="G90" s="50"/>
      <c r="H90" s="50"/>
      <c r="I90" s="50"/>
      <c r="J90" s="51"/>
    </row>
  </sheetData>
  <sheetProtection sheet="1" objects="1" scenarios="1" spinCount="100000" saltValue="7qrlU0PIvOPNXph4X1naGQWjt6TgxEX80hSroNqMOqmBTxmNN6J35MpNzkyj0axL+GWieJnI0EqXKxLsELHN8g==" hashValue="nsseXjMsyIpg4S2u8+UsBdBXWzwk1xEzVQAvwh0MRfWpatryNdFaFbDCIO6Lce4tdrF4ZyldHBYNkpA5CpnavA=="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1"/>
      <c r="C1" s="12"/>
      <c r="D1" s="12"/>
      <c r="E1" s="13" t="s">
        <v>1</v>
      </c>
      <c r="F1" s="12"/>
      <c r="G1" s="12"/>
      <c r="H1" s="12"/>
      <c r="I1" s="12"/>
      <c r="J1" s="14"/>
      <c r="P1">
        <v>3</v>
      </c>
    </row>
    <row r="2" ht="20.25">
      <c r="A2" s="1"/>
      <c r="B2" s="15"/>
      <c r="C2" s="16"/>
      <c r="D2" s="16"/>
      <c r="E2" s="17" t="s">
        <v>25</v>
      </c>
      <c r="F2" s="16"/>
      <c r="G2" s="16"/>
      <c r="H2" s="16"/>
      <c r="I2" s="16"/>
      <c r="J2" s="18"/>
    </row>
    <row r="3">
      <c r="A3" s="3" t="s">
        <v>26</v>
      </c>
      <c r="B3" s="19" t="s">
        <v>27</v>
      </c>
      <c r="C3" s="20" t="s">
        <v>28</v>
      </c>
      <c r="D3" s="21"/>
      <c r="E3" s="22" t="s">
        <v>29</v>
      </c>
      <c r="F3" s="16"/>
      <c r="G3" s="16"/>
      <c r="H3" s="23" t="s">
        <v>23</v>
      </c>
      <c r="I3" s="24">
        <f>SUMIFS(I8:I94,A8:A94,"SD")</f>
        <v>0</v>
      </c>
      <c r="J3" s="18"/>
      <c r="O3">
        <v>0</v>
      </c>
      <c r="P3">
        <v>2</v>
      </c>
    </row>
    <row r="4">
      <c r="A4" s="3" t="s">
        <v>30</v>
      </c>
      <c r="B4" s="19" t="s">
        <v>31</v>
      </c>
      <c r="C4" s="20" t="s">
        <v>23</v>
      </c>
      <c r="D4" s="21"/>
      <c r="E4" s="22" t="s">
        <v>24</v>
      </c>
      <c r="F4" s="16"/>
      <c r="G4" s="16"/>
      <c r="H4" s="16"/>
      <c r="I4" s="16"/>
      <c r="J4" s="18"/>
      <c r="O4">
        <v>0.14999999999999999</v>
      </c>
      <c r="P4">
        <v>2</v>
      </c>
    </row>
    <row r="5">
      <c r="A5" s="25" t="s">
        <v>32</v>
      </c>
      <c r="B5" s="26" t="s">
        <v>33</v>
      </c>
      <c r="C5" s="7" t="s">
        <v>34</v>
      </c>
      <c r="D5" s="7" t="s">
        <v>35</v>
      </c>
      <c r="E5" s="7" t="s">
        <v>36</v>
      </c>
      <c r="F5" s="7" t="s">
        <v>37</v>
      </c>
      <c r="G5" s="7" t="s">
        <v>38</v>
      </c>
      <c r="H5" s="7" t="s">
        <v>39</v>
      </c>
      <c r="I5" s="7"/>
      <c r="J5" s="27" t="s">
        <v>40</v>
      </c>
      <c r="O5">
        <v>0.20999999999999999</v>
      </c>
    </row>
    <row r="6">
      <c r="A6" s="25"/>
      <c r="B6" s="26"/>
      <c r="C6" s="7"/>
      <c r="D6" s="7"/>
      <c r="E6" s="7"/>
      <c r="F6" s="7"/>
      <c r="G6" s="7"/>
      <c r="H6" s="7" t="s">
        <v>41</v>
      </c>
      <c r="I6" s="7" t="s">
        <v>42</v>
      </c>
      <c r="J6" s="27"/>
    </row>
    <row r="7">
      <c r="A7" s="28">
        <v>0</v>
      </c>
      <c r="B7" s="26">
        <v>1</v>
      </c>
      <c r="C7" s="29">
        <v>2</v>
      </c>
      <c r="D7" s="7">
        <v>3</v>
      </c>
      <c r="E7" s="29">
        <v>4</v>
      </c>
      <c r="F7" s="7">
        <v>5</v>
      </c>
      <c r="G7" s="7">
        <v>6</v>
      </c>
      <c r="H7" s="7">
        <v>7</v>
      </c>
      <c r="I7" s="29">
        <v>8</v>
      </c>
      <c r="J7" s="27">
        <v>9</v>
      </c>
    </row>
    <row r="8">
      <c r="A8" s="30" t="s">
        <v>43</v>
      </c>
      <c r="B8" s="31"/>
      <c r="C8" s="32" t="s">
        <v>491</v>
      </c>
      <c r="D8" s="33"/>
      <c r="E8" s="30" t="s">
        <v>492</v>
      </c>
      <c r="F8" s="33"/>
      <c r="G8" s="33"/>
      <c r="H8" s="33"/>
      <c r="I8" s="34">
        <f>SUMIFS(I9:I20,A9:A20,"P")</f>
        <v>0</v>
      </c>
      <c r="J8" s="35"/>
    </row>
    <row r="9">
      <c r="A9" s="36" t="s">
        <v>46</v>
      </c>
      <c r="B9" s="36">
        <v>1</v>
      </c>
      <c r="C9" s="37" t="s">
        <v>817</v>
      </c>
      <c r="D9" s="36"/>
      <c r="E9" s="38" t="s">
        <v>818</v>
      </c>
      <c r="F9" s="39" t="s">
        <v>75</v>
      </c>
      <c r="G9" s="40">
        <v>1</v>
      </c>
      <c r="H9" s="41">
        <v>0</v>
      </c>
      <c r="I9" s="42">
        <f>ROUND(G9*H9,P4)</f>
        <v>0</v>
      </c>
      <c r="J9" s="36"/>
      <c r="O9" s="43">
        <f>I9*0.21</f>
        <v>0</v>
      </c>
      <c r="P9">
        <v>3</v>
      </c>
    </row>
    <row r="10" ht="30">
      <c r="A10" s="36" t="s">
        <v>51</v>
      </c>
      <c r="B10" s="44"/>
      <c r="C10" s="45"/>
      <c r="D10" s="45"/>
      <c r="E10" s="38" t="s">
        <v>819</v>
      </c>
      <c r="F10" s="45"/>
      <c r="G10" s="45"/>
      <c r="H10" s="45"/>
      <c r="I10" s="45"/>
      <c r="J10" s="47"/>
    </row>
    <row r="11" ht="30">
      <c r="A11" s="36" t="s">
        <v>52</v>
      </c>
      <c r="B11" s="44"/>
      <c r="C11" s="45"/>
      <c r="D11" s="45"/>
      <c r="E11" s="48" t="s">
        <v>820</v>
      </c>
      <c r="F11" s="45"/>
      <c r="G11" s="45"/>
      <c r="H11" s="45"/>
      <c r="I11" s="45"/>
      <c r="J11" s="47"/>
    </row>
    <row r="12" ht="30">
      <c r="A12" s="36" t="s">
        <v>54</v>
      </c>
      <c r="B12" s="44"/>
      <c r="C12" s="45"/>
      <c r="D12" s="45"/>
      <c r="E12" s="38" t="s">
        <v>821</v>
      </c>
      <c r="F12" s="45"/>
      <c r="G12" s="45"/>
      <c r="H12" s="45"/>
      <c r="I12" s="45"/>
      <c r="J12" s="47"/>
    </row>
    <row r="13" ht="30">
      <c r="A13" s="36" t="s">
        <v>46</v>
      </c>
      <c r="B13" s="36">
        <v>2</v>
      </c>
      <c r="C13" s="37" t="s">
        <v>817</v>
      </c>
      <c r="D13" s="36" t="s">
        <v>822</v>
      </c>
      <c r="E13" s="38" t="s">
        <v>823</v>
      </c>
      <c r="F13" s="39" t="s">
        <v>824</v>
      </c>
      <c r="G13" s="40">
        <v>3</v>
      </c>
      <c r="H13" s="41">
        <v>0</v>
      </c>
      <c r="I13" s="42">
        <f>ROUND(G13*H13,P4)</f>
        <v>0</v>
      </c>
      <c r="J13" s="36"/>
      <c r="O13" s="43">
        <f>I13*0.21</f>
        <v>0</v>
      </c>
      <c r="P13">
        <v>3</v>
      </c>
    </row>
    <row r="14">
      <c r="A14" s="36" t="s">
        <v>51</v>
      </c>
      <c r="B14" s="44"/>
      <c r="C14" s="45"/>
      <c r="D14" s="45"/>
      <c r="E14" s="38" t="s">
        <v>825</v>
      </c>
      <c r="F14" s="45"/>
      <c r="G14" s="45"/>
      <c r="H14" s="45"/>
      <c r="I14" s="45"/>
      <c r="J14" s="47"/>
    </row>
    <row r="15" ht="30">
      <c r="A15" s="36" t="s">
        <v>52</v>
      </c>
      <c r="B15" s="44"/>
      <c r="C15" s="45"/>
      <c r="D15" s="45"/>
      <c r="E15" s="48" t="s">
        <v>826</v>
      </c>
      <c r="F15" s="45"/>
      <c r="G15" s="45"/>
      <c r="H15" s="45"/>
      <c r="I15" s="45"/>
      <c r="J15" s="47"/>
    </row>
    <row r="16" ht="30">
      <c r="A16" s="36" t="s">
        <v>54</v>
      </c>
      <c r="B16" s="44"/>
      <c r="C16" s="45"/>
      <c r="D16" s="45"/>
      <c r="E16" s="38" t="s">
        <v>821</v>
      </c>
      <c r="F16" s="45"/>
      <c r="G16" s="45"/>
      <c r="H16" s="45"/>
      <c r="I16" s="45"/>
      <c r="J16" s="47"/>
    </row>
    <row r="17" ht="30">
      <c r="A17" s="36" t="s">
        <v>46</v>
      </c>
      <c r="B17" s="36">
        <v>3</v>
      </c>
      <c r="C17" s="37" t="s">
        <v>827</v>
      </c>
      <c r="D17" s="36"/>
      <c r="E17" s="38" t="s">
        <v>828</v>
      </c>
      <c r="F17" s="39" t="s">
        <v>75</v>
      </c>
      <c r="G17" s="40">
        <v>1</v>
      </c>
      <c r="H17" s="41">
        <v>0</v>
      </c>
      <c r="I17" s="42">
        <f>ROUND(G17*H17,P4)</f>
        <v>0</v>
      </c>
      <c r="J17" s="36"/>
      <c r="O17" s="43">
        <f>I17*0.21</f>
        <v>0</v>
      </c>
      <c r="P17">
        <v>3</v>
      </c>
    </row>
    <row r="18" ht="105">
      <c r="A18" s="36" t="s">
        <v>51</v>
      </c>
      <c r="B18" s="44"/>
      <c r="C18" s="45"/>
      <c r="D18" s="45"/>
      <c r="E18" s="38" t="s">
        <v>829</v>
      </c>
      <c r="F18" s="45"/>
      <c r="G18" s="45"/>
      <c r="H18" s="45"/>
      <c r="I18" s="45"/>
      <c r="J18" s="47"/>
    </row>
    <row r="19" ht="45">
      <c r="A19" s="36" t="s">
        <v>52</v>
      </c>
      <c r="B19" s="44"/>
      <c r="C19" s="45"/>
      <c r="D19" s="45"/>
      <c r="E19" s="48" t="s">
        <v>830</v>
      </c>
      <c r="F19" s="45"/>
      <c r="G19" s="45"/>
      <c r="H19" s="45"/>
      <c r="I19" s="45"/>
      <c r="J19" s="47"/>
    </row>
    <row r="20" ht="30">
      <c r="A20" s="36" t="s">
        <v>54</v>
      </c>
      <c r="B20" s="44"/>
      <c r="C20" s="45"/>
      <c r="D20" s="45"/>
      <c r="E20" s="38" t="s">
        <v>821</v>
      </c>
      <c r="F20" s="45"/>
      <c r="G20" s="45"/>
      <c r="H20" s="45"/>
      <c r="I20" s="45"/>
      <c r="J20" s="47"/>
    </row>
    <row r="21">
      <c r="A21" s="30" t="s">
        <v>43</v>
      </c>
      <c r="B21" s="31"/>
      <c r="C21" s="32" t="s">
        <v>831</v>
      </c>
      <c r="D21" s="33"/>
      <c r="E21" s="30" t="s">
        <v>832</v>
      </c>
      <c r="F21" s="33"/>
      <c r="G21" s="33"/>
      <c r="H21" s="33"/>
      <c r="I21" s="34">
        <f>SUMIFS(I22:I29,A22:A29,"P")</f>
        <v>0</v>
      </c>
      <c r="J21" s="35"/>
    </row>
    <row r="22" ht="30">
      <c r="A22" s="36" t="s">
        <v>46</v>
      </c>
      <c r="B22" s="36">
        <v>4</v>
      </c>
      <c r="C22" s="37" t="s">
        <v>833</v>
      </c>
      <c r="D22" s="36"/>
      <c r="E22" s="38" t="s">
        <v>834</v>
      </c>
      <c r="F22" s="39" t="s">
        <v>75</v>
      </c>
      <c r="G22" s="40">
        <v>1</v>
      </c>
      <c r="H22" s="41">
        <v>0</v>
      </c>
      <c r="I22" s="42">
        <f>ROUND(G22*H22,P4)</f>
        <v>0</v>
      </c>
      <c r="J22" s="36"/>
      <c r="O22" s="43">
        <f>I22*0.21</f>
        <v>0</v>
      </c>
      <c r="P22">
        <v>3</v>
      </c>
    </row>
    <row r="23">
      <c r="A23" s="36" t="s">
        <v>51</v>
      </c>
      <c r="B23" s="44"/>
      <c r="C23" s="45"/>
      <c r="D23" s="45"/>
      <c r="E23" s="46"/>
      <c r="F23" s="45"/>
      <c r="G23" s="45"/>
      <c r="H23" s="45"/>
      <c r="I23" s="45"/>
      <c r="J23" s="47"/>
    </row>
    <row r="24">
      <c r="A24" s="36" t="s">
        <v>52</v>
      </c>
      <c r="B24" s="44"/>
      <c r="C24" s="45"/>
      <c r="D24" s="45"/>
      <c r="E24" s="48" t="s">
        <v>835</v>
      </c>
      <c r="F24" s="45"/>
      <c r="G24" s="45"/>
      <c r="H24" s="45"/>
      <c r="I24" s="45"/>
      <c r="J24" s="47"/>
    </row>
    <row r="25" ht="30">
      <c r="A25" s="36" t="s">
        <v>54</v>
      </c>
      <c r="B25" s="44"/>
      <c r="C25" s="45"/>
      <c r="D25" s="45"/>
      <c r="E25" s="38" t="s">
        <v>836</v>
      </c>
      <c r="F25" s="45"/>
      <c r="G25" s="45"/>
      <c r="H25" s="45"/>
      <c r="I25" s="45"/>
      <c r="J25" s="47"/>
    </row>
    <row r="26" ht="30">
      <c r="A26" s="36" t="s">
        <v>46</v>
      </c>
      <c r="B26" s="36">
        <v>5</v>
      </c>
      <c r="C26" s="37" t="s">
        <v>837</v>
      </c>
      <c r="D26" s="36"/>
      <c r="E26" s="38" t="s">
        <v>838</v>
      </c>
      <c r="F26" s="39" t="s">
        <v>75</v>
      </c>
      <c r="G26" s="40">
        <v>1</v>
      </c>
      <c r="H26" s="41">
        <v>0</v>
      </c>
      <c r="I26" s="42">
        <f>ROUND(G26*H26,P4)</f>
        <v>0</v>
      </c>
      <c r="J26" s="36"/>
      <c r="O26" s="43">
        <f>I26*0.21</f>
        <v>0</v>
      </c>
      <c r="P26">
        <v>3</v>
      </c>
    </row>
    <row r="27" ht="90">
      <c r="A27" s="36" t="s">
        <v>51</v>
      </c>
      <c r="B27" s="44"/>
      <c r="C27" s="45"/>
      <c r="D27" s="45"/>
      <c r="E27" s="38" t="s">
        <v>839</v>
      </c>
      <c r="F27" s="45"/>
      <c r="G27" s="45"/>
      <c r="H27" s="45"/>
      <c r="I27" s="45"/>
      <c r="J27" s="47"/>
    </row>
    <row r="28" ht="30">
      <c r="A28" s="36" t="s">
        <v>52</v>
      </c>
      <c r="B28" s="44"/>
      <c r="C28" s="45"/>
      <c r="D28" s="45"/>
      <c r="E28" s="48" t="s">
        <v>840</v>
      </c>
      <c r="F28" s="45"/>
      <c r="G28" s="45"/>
      <c r="H28" s="45"/>
      <c r="I28" s="45"/>
      <c r="J28" s="47"/>
    </row>
    <row r="29" ht="30">
      <c r="A29" s="36" t="s">
        <v>54</v>
      </c>
      <c r="B29" s="44"/>
      <c r="C29" s="45"/>
      <c r="D29" s="45"/>
      <c r="E29" s="38" t="s">
        <v>836</v>
      </c>
      <c r="F29" s="45"/>
      <c r="G29" s="45"/>
      <c r="H29" s="45"/>
      <c r="I29" s="45"/>
      <c r="J29" s="47"/>
    </row>
    <row r="30">
      <c r="A30" s="30" t="s">
        <v>43</v>
      </c>
      <c r="B30" s="31"/>
      <c r="C30" s="32" t="s">
        <v>841</v>
      </c>
      <c r="D30" s="33"/>
      <c r="E30" s="30" t="s">
        <v>842</v>
      </c>
      <c r="F30" s="33"/>
      <c r="G30" s="33"/>
      <c r="H30" s="33"/>
      <c r="I30" s="34">
        <f>SUMIFS(I31:I38,A31:A38,"P")</f>
        <v>0</v>
      </c>
      <c r="J30" s="35"/>
    </row>
    <row r="31">
      <c r="A31" s="36" t="s">
        <v>46</v>
      </c>
      <c r="B31" s="36">
        <v>6</v>
      </c>
      <c r="C31" s="37" t="s">
        <v>843</v>
      </c>
      <c r="D31" s="36"/>
      <c r="E31" s="38" t="s">
        <v>844</v>
      </c>
      <c r="F31" s="39" t="s">
        <v>75</v>
      </c>
      <c r="G31" s="40">
        <v>1</v>
      </c>
      <c r="H31" s="41">
        <v>0</v>
      </c>
      <c r="I31" s="42">
        <f>ROUND(G31*H31,P4)</f>
        <v>0</v>
      </c>
      <c r="J31" s="36"/>
      <c r="O31" s="43">
        <f>I31*0.21</f>
        <v>0</v>
      </c>
      <c r="P31">
        <v>3</v>
      </c>
    </row>
    <row r="32" ht="45">
      <c r="A32" s="36" t="s">
        <v>51</v>
      </c>
      <c r="B32" s="44"/>
      <c r="C32" s="45"/>
      <c r="D32" s="45"/>
      <c r="E32" s="38" t="s">
        <v>845</v>
      </c>
      <c r="F32" s="45"/>
      <c r="G32" s="45"/>
      <c r="H32" s="45"/>
      <c r="I32" s="45"/>
      <c r="J32" s="47"/>
    </row>
    <row r="33" ht="30">
      <c r="A33" s="36" t="s">
        <v>52</v>
      </c>
      <c r="B33" s="44"/>
      <c r="C33" s="45"/>
      <c r="D33" s="45"/>
      <c r="E33" s="48" t="s">
        <v>846</v>
      </c>
      <c r="F33" s="45"/>
      <c r="G33" s="45"/>
      <c r="H33" s="45"/>
      <c r="I33" s="45"/>
      <c r="J33" s="47"/>
    </row>
    <row r="34" ht="30">
      <c r="A34" s="36" t="s">
        <v>54</v>
      </c>
      <c r="B34" s="44"/>
      <c r="C34" s="45"/>
      <c r="D34" s="45"/>
      <c r="E34" s="38" t="s">
        <v>78</v>
      </c>
      <c r="F34" s="45"/>
      <c r="G34" s="45"/>
      <c r="H34" s="45"/>
      <c r="I34" s="45"/>
      <c r="J34" s="47"/>
    </row>
    <row r="35">
      <c r="A35" s="36" t="s">
        <v>46</v>
      </c>
      <c r="B35" s="36">
        <v>8</v>
      </c>
      <c r="C35" s="37" t="s">
        <v>847</v>
      </c>
      <c r="D35" s="36"/>
      <c r="E35" s="38" t="s">
        <v>848</v>
      </c>
      <c r="F35" s="39" t="s">
        <v>75</v>
      </c>
      <c r="G35" s="40">
        <v>1</v>
      </c>
      <c r="H35" s="41">
        <v>0</v>
      </c>
      <c r="I35" s="42">
        <f>ROUND(G35*H35,P4)</f>
        <v>0</v>
      </c>
      <c r="J35" s="36"/>
      <c r="O35" s="43">
        <f>I35*0.21</f>
        <v>0</v>
      </c>
      <c r="P35">
        <v>3</v>
      </c>
    </row>
    <row r="36">
      <c r="A36" s="36" t="s">
        <v>51</v>
      </c>
      <c r="B36" s="44"/>
      <c r="C36" s="45"/>
      <c r="D36" s="45"/>
      <c r="E36" s="46" t="s">
        <v>73</v>
      </c>
      <c r="F36" s="45"/>
      <c r="G36" s="45"/>
      <c r="H36" s="45"/>
      <c r="I36" s="45"/>
      <c r="J36" s="47"/>
    </row>
    <row r="37" ht="30">
      <c r="A37" s="36" t="s">
        <v>52</v>
      </c>
      <c r="B37" s="44"/>
      <c r="C37" s="45"/>
      <c r="D37" s="45"/>
      <c r="E37" s="48" t="s">
        <v>849</v>
      </c>
      <c r="F37" s="45"/>
      <c r="G37" s="45"/>
      <c r="H37" s="45"/>
      <c r="I37" s="45"/>
      <c r="J37" s="47"/>
    </row>
    <row r="38" ht="30">
      <c r="A38" s="36" t="s">
        <v>54</v>
      </c>
      <c r="B38" s="44"/>
      <c r="C38" s="45"/>
      <c r="D38" s="45"/>
      <c r="E38" s="38" t="s">
        <v>78</v>
      </c>
      <c r="F38" s="45"/>
      <c r="G38" s="45"/>
      <c r="H38" s="45"/>
      <c r="I38" s="45"/>
      <c r="J38" s="47"/>
    </row>
    <row r="39">
      <c r="A39" s="30" t="s">
        <v>43</v>
      </c>
      <c r="B39" s="31"/>
      <c r="C39" s="32" t="s">
        <v>70</v>
      </c>
      <c r="D39" s="33"/>
      <c r="E39" s="30" t="s">
        <v>71</v>
      </c>
      <c r="F39" s="33"/>
      <c r="G39" s="33"/>
      <c r="H39" s="33"/>
      <c r="I39" s="34">
        <f>SUMIFS(I40:I55,A40:A55,"P")</f>
        <v>0</v>
      </c>
      <c r="J39" s="35"/>
    </row>
    <row r="40">
      <c r="A40" s="36" t="s">
        <v>46</v>
      </c>
      <c r="B40" s="36">
        <v>9</v>
      </c>
      <c r="C40" s="37" t="s">
        <v>850</v>
      </c>
      <c r="D40" s="36" t="s">
        <v>73</v>
      </c>
      <c r="E40" s="38" t="s">
        <v>851</v>
      </c>
      <c r="F40" s="39" t="s">
        <v>75</v>
      </c>
      <c r="G40" s="40">
        <v>1</v>
      </c>
      <c r="H40" s="41">
        <v>0</v>
      </c>
      <c r="I40" s="42">
        <f>ROUND(G40*H40,P4)</f>
        <v>0</v>
      </c>
      <c r="J40" s="36"/>
      <c r="O40" s="43">
        <f>I40*0.21</f>
        <v>0</v>
      </c>
      <c r="P40">
        <v>3</v>
      </c>
    </row>
    <row r="41" ht="60">
      <c r="A41" s="36" t="s">
        <v>51</v>
      </c>
      <c r="B41" s="44"/>
      <c r="C41" s="45"/>
      <c r="D41" s="45"/>
      <c r="E41" s="38" t="s">
        <v>852</v>
      </c>
      <c r="F41" s="45"/>
      <c r="G41" s="45"/>
      <c r="H41" s="45"/>
      <c r="I41" s="45"/>
      <c r="J41" s="47"/>
    </row>
    <row r="42" ht="30">
      <c r="A42" s="36" t="s">
        <v>52</v>
      </c>
      <c r="B42" s="44"/>
      <c r="C42" s="45"/>
      <c r="D42" s="45"/>
      <c r="E42" s="48" t="s">
        <v>853</v>
      </c>
      <c r="F42" s="45"/>
      <c r="G42" s="45"/>
      <c r="H42" s="45"/>
      <c r="I42" s="45"/>
      <c r="J42" s="47"/>
    </row>
    <row r="43" ht="60">
      <c r="A43" s="36" t="s">
        <v>54</v>
      </c>
      <c r="B43" s="44"/>
      <c r="C43" s="45"/>
      <c r="D43" s="45"/>
      <c r="E43" s="38" t="s">
        <v>854</v>
      </c>
      <c r="F43" s="45"/>
      <c r="G43" s="45"/>
      <c r="H43" s="45"/>
      <c r="I43" s="45"/>
      <c r="J43" s="47"/>
    </row>
    <row r="44">
      <c r="A44" s="36" t="s">
        <v>46</v>
      </c>
      <c r="B44" s="36">
        <v>10</v>
      </c>
      <c r="C44" s="37" t="s">
        <v>855</v>
      </c>
      <c r="D44" s="36"/>
      <c r="E44" s="38" t="s">
        <v>856</v>
      </c>
      <c r="F44" s="39" t="s">
        <v>75</v>
      </c>
      <c r="G44" s="40">
        <v>1</v>
      </c>
      <c r="H44" s="41">
        <v>0</v>
      </c>
      <c r="I44" s="42">
        <f>ROUND(G44*H44,P4)</f>
        <v>0</v>
      </c>
      <c r="J44" s="36"/>
      <c r="O44" s="43">
        <f>I44*0.21</f>
        <v>0</v>
      </c>
      <c r="P44">
        <v>3</v>
      </c>
    </row>
    <row r="45" ht="45">
      <c r="A45" s="36" t="s">
        <v>51</v>
      </c>
      <c r="B45" s="44"/>
      <c r="C45" s="45"/>
      <c r="D45" s="45"/>
      <c r="E45" s="38" t="s">
        <v>857</v>
      </c>
      <c r="F45" s="45"/>
      <c r="G45" s="45"/>
      <c r="H45" s="45"/>
      <c r="I45" s="45"/>
      <c r="J45" s="47"/>
    </row>
    <row r="46" ht="30">
      <c r="A46" s="36" t="s">
        <v>52</v>
      </c>
      <c r="B46" s="44"/>
      <c r="C46" s="45"/>
      <c r="D46" s="45"/>
      <c r="E46" s="48" t="s">
        <v>858</v>
      </c>
      <c r="F46" s="45"/>
      <c r="G46" s="45"/>
      <c r="H46" s="45"/>
      <c r="I46" s="45"/>
      <c r="J46" s="47"/>
    </row>
    <row r="47" ht="30">
      <c r="A47" s="36" t="s">
        <v>54</v>
      </c>
      <c r="B47" s="44"/>
      <c r="C47" s="45"/>
      <c r="D47" s="45"/>
      <c r="E47" s="38" t="s">
        <v>78</v>
      </c>
      <c r="F47" s="45"/>
      <c r="G47" s="45"/>
      <c r="H47" s="45"/>
      <c r="I47" s="45"/>
      <c r="J47" s="47"/>
    </row>
    <row r="48">
      <c r="A48" s="36" t="s">
        <v>46</v>
      </c>
      <c r="B48" s="36">
        <v>12</v>
      </c>
      <c r="C48" s="37" t="s">
        <v>859</v>
      </c>
      <c r="D48" s="36"/>
      <c r="E48" s="38" t="s">
        <v>860</v>
      </c>
      <c r="F48" s="39" t="s">
        <v>75</v>
      </c>
      <c r="G48" s="40">
        <v>1</v>
      </c>
      <c r="H48" s="41">
        <v>0</v>
      </c>
      <c r="I48" s="42">
        <f>ROUND(G48*H48,P4)</f>
        <v>0</v>
      </c>
      <c r="J48" s="36"/>
      <c r="O48" s="43">
        <f>I48*0.21</f>
        <v>0</v>
      </c>
      <c r="P48">
        <v>3</v>
      </c>
    </row>
    <row r="49" ht="60">
      <c r="A49" s="36" t="s">
        <v>51</v>
      </c>
      <c r="B49" s="44"/>
      <c r="C49" s="45"/>
      <c r="D49" s="45"/>
      <c r="E49" s="38" t="s">
        <v>861</v>
      </c>
      <c r="F49" s="45"/>
      <c r="G49" s="45"/>
      <c r="H49" s="45"/>
      <c r="I49" s="45"/>
      <c r="J49" s="47"/>
    </row>
    <row r="50" ht="30">
      <c r="A50" s="36" t="s">
        <v>52</v>
      </c>
      <c r="B50" s="44"/>
      <c r="C50" s="45"/>
      <c r="D50" s="45"/>
      <c r="E50" s="48" t="s">
        <v>862</v>
      </c>
      <c r="F50" s="45"/>
      <c r="G50" s="45"/>
      <c r="H50" s="45"/>
      <c r="I50" s="45"/>
      <c r="J50" s="47"/>
    </row>
    <row r="51" ht="30">
      <c r="A51" s="36" t="s">
        <v>54</v>
      </c>
      <c r="B51" s="44"/>
      <c r="C51" s="45"/>
      <c r="D51" s="45"/>
      <c r="E51" s="38" t="s">
        <v>863</v>
      </c>
      <c r="F51" s="45"/>
      <c r="G51" s="45"/>
      <c r="H51" s="45"/>
      <c r="I51" s="45"/>
      <c r="J51" s="47"/>
    </row>
    <row r="52">
      <c r="A52" s="36" t="s">
        <v>46</v>
      </c>
      <c r="B52" s="36">
        <v>14</v>
      </c>
      <c r="C52" s="37" t="s">
        <v>864</v>
      </c>
      <c r="D52" s="36"/>
      <c r="E52" s="38" t="s">
        <v>865</v>
      </c>
      <c r="F52" s="39" t="s">
        <v>75</v>
      </c>
      <c r="G52" s="40">
        <v>1</v>
      </c>
      <c r="H52" s="41">
        <v>0</v>
      </c>
      <c r="I52" s="42">
        <f>ROUND(G52*H52,P4)</f>
        <v>0</v>
      </c>
      <c r="J52" s="36"/>
      <c r="O52" s="43">
        <f>I52*0.21</f>
        <v>0</v>
      </c>
      <c r="P52">
        <v>3</v>
      </c>
    </row>
    <row r="53" ht="60">
      <c r="A53" s="36" t="s">
        <v>51</v>
      </c>
      <c r="B53" s="44"/>
      <c r="C53" s="45"/>
      <c r="D53" s="45"/>
      <c r="E53" s="38" t="s">
        <v>866</v>
      </c>
      <c r="F53" s="45"/>
      <c r="G53" s="45"/>
      <c r="H53" s="45"/>
      <c r="I53" s="45"/>
      <c r="J53" s="47"/>
    </row>
    <row r="54" ht="30">
      <c r="A54" s="36" t="s">
        <v>52</v>
      </c>
      <c r="B54" s="44"/>
      <c r="C54" s="45"/>
      <c r="D54" s="45"/>
      <c r="E54" s="48" t="s">
        <v>867</v>
      </c>
      <c r="F54" s="45"/>
      <c r="G54" s="45"/>
      <c r="H54" s="45"/>
      <c r="I54" s="45"/>
      <c r="J54" s="47"/>
    </row>
    <row r="55" ht="105">
      <c r="A55" s="36" t="s">
        <v>54</v>
      </c>
      <c r="B55" s="44"/>
      <c r="C55" s="45"/>
      <c r="D55" s="45"/>
      <c r="E55" s="38" t="s">
        <v>868</v>
      </c>
      <c r="F55" s="45"/>
      <c r="G55" s="45"/>
      <c r="H55" s="45"/>
      <c r="I55" s="45"/>
      <c r="J55" s="47"/>
    </row>
    <row r="56">
      <c r="A56" s="30" t="s">
        <v>43</v>
      </c>
      <c r="B56" s="31"/>
      <c r="C56" s="32" t="s">
        <v>869</v>
      </c>
      <c r="D56" s="33"/>
      <c r="E56" s="30" t="s">
        <v>870</v>
      </c>
      <c r="F56" s="33"/>
      <c r="G56" s="33"/>
      <c r="H56" s="33"/>
      <c r="I56" s="34">
        <f>SUMIFS(I57:I72,A57:A72,"P")</f>
        <v>0</v>
      </c>
      <c r="J56" s="35"/>
    </row>
    <row r="57">
      <c r="A57" s="36" t="s">
        <v>46</v>
      </c>
      <c r="B57" s="36">
        <v>15</v>
      </c>
      <c r="C57" s="37" t="s">
        <v>871</v>
      </c>
      <c r="D57" s="36"/>
      <c r="E57" s="38" t="s">
        <v>872</v>
      </c>
      <c r="F57" s="39" t="s">
        <v>75</v>
      </c>
      <c r="G57" s="40">
        <v>1</v>
      </c>
      <c r="H57" s="41">
        <v>0</v>
      </c>
      <c r="I57" s="42">
        <f>ROUND(G57*H57,P4)</f>
        <v>0</v>
      </c>
      <c r="J57" s="36"/>
      <c r="O57" s="43">
        <f>I57*0.21</f>
        <v>0</v>
      </c>
      <c r="P57">
        <v>3</v>
      </c>
    </row>
    <row r="58" ht="75">
      <c r="A58" s="36" t="s">
        <v>51</v>
      </c>
      <c r="B58" s="44"/>
      <c r="C58" s="45"/>
      <c r="D58" s="45"/>
      <c r="E58" s="38" t="s">
        <v>873</v>
      </c>
      <c r="F58" s="45"/>
      <c r="G58" s="45"/>
      <c r="H58" s="45"/>
      <c r="I58" s="45"/>
      <c r="J58" s="47"/>
    </row>
    <row r="59" ht="30">
      <c r="A59" s="36" t="s">
        <v>52</v>
      </c>
      <c r="B59" s="44"/>
      <c r="C59" s="45"/>
      <c r="D59" s="45"/>
      <c r="E59" s="48" t="s">
        <v>874</v>
      </c>
      <c r="F59" s="45"/>
      <c r="G59" s="45"/>
      <c r="H59" s="45"/>
      <c r="I59" s="45"/>
      <c r="J59" s="47"/>
    </row>
    <row r="60" ht="30">
      <c r="A60" s="36" t="s">
        <v>54</v>
      </c>
      <c r="B60" s="44"/>
      <c r="C60" s="45"/>
      <c r="D60" s="45"/>
      <c r="E60" s="38" t="s">
        <v>78</v>
      </c>
      <c r="F60" s="45"/>
      <c r="G60" s="45"/>
      <c r="H60" s="45"/>
      <c r="I60" s="45"/>
      <c r="J60" s="47"/>
    </row>
    <row r="61" ht="30">
      <c r="A61" s="36" t="s">
        <v>46</v>
      </c>
      <c r="B61" s="36">
        <v>16</v>
      </c>
      <c r="C61" s="37" t="s">
        <v>875</v>
      </c>
      <c r="D61" s="36"/>
      <c r="E61" s="38" t="s">
        <v>876</v>
      </c>
      <c r="F61" s="39" t="s">
        <v>75</v>
      </c>
      <c r="G61" s="40">
        <v>1</v>
      </c>
      <c r="H61" s="41">
        <v>0</v>
      </c>
      <c r="I61" s="42">
        <f>ROUND(G61*H61,P4)</f>
        <v>0</v>
      </c>
      <c r="J61" s="36"/>
      <c r="O61" s="43">
        <f>I61*0.21</f>
        <v>0</v>
      </c>
      <c r="P61">
        <v>3</v>
      </c>
    </row>
    <row r="62" ht="105">
      <c r="A62" s="36" t="s">
        <v>51</v>
      </c>
      <c r="B62" s="44"/>
      <c r="C62" s="45"/>
      <c r="D62" s="45"/>
      <c r="E62" s="38" t="s">
        <v>877</v>
      </c>
      <c r="F62" s="45"/>
      <c r="G62" s="45"/>
      <c r="H62" s="45"/>
      <c r="I62" s="45"/>
      <c r="J62" s="47"/>
    </row>
    <row r="63" ht="30">
      <c r="A63" s="36" t="s">
        <v>52</v>
      </c>
      <c r="B63" s="44"/>
      <c r="C63" s="45"/>
      <c r="D63" s="45"/>
      <c r="E63" s="48" t="s">
        <v>878</v>
      </c>
      <c r="F63" s="45"/>
      <c r="G63" s="45"/>
      <c r="H63" s="45"/>
      <c r="I63" s="45"/>
      <c r="J63" s="47"/>
    </row>
    <row r="64" ht="30">
      <c r="A64" s="36" t="s">
        <v>54</v>
      </c>
      <c r="B64" s="44"/>
      <c r="C64" s="45"/>
      <c r="D64" s="45"/>
      <c r="E64" s="38" t="s">
        <v>78</v>
      </c>
      <c r="F64" s="45"/>
      <c r="G64" s="45"/>
      <c r="H64" s="45"/>
      <c r="I64" s="45"/>
      <c r="J64" s="47"/>
    </row>
    <row r="65">
      <c r="A65" s="36" t="s">
        <v>46</v>
      </c>
      <c r="B65" s="36">
        <v>17</v>
      </c>
      <c r="C65" s="37" t="s">
        <v>879</v>
      </c>
      <c r="D65" s="36"/>
      <c r="E65" s="38" t="s">
        <v>880</v>
      </c>
      <c r="F65" s="39" t="s">
        <v>75</v>
      </c>
      <c r="G65" s="40">
        <v>1</v>
      </c>
      <c r="H65" s="41">
        <v>0</v>
      </c>
      <c r="I65" s="42">
        <f>ROUND(G65*H65,P4)</f>
        <v>0</v>
      </c>
      <c r="J65" s="36"/>
      <c r="O65" s="43">
        <f>I65*0.21</f>
        <v>0</v>
      </c>
      <c r="P65">
        <v>3</v>
      </c>
    </row>
    <row r="66" ht="30">
      <c r="A66" s="36" t="s">
        <v>51</v>
      </c>
      <c r="B66" s="44"/>
      <c r="C66" s="45"/>
      <c r="D66" s="45"/>
      <c r="E66" s="38" t="s">
        <v>881</v>
      </c>
      <c r="F66" s="45"/>
      <c r="G66" s="45"/>
      <c r="H66" s="45"/>
      <c r="I66" s="45"/>
      <c r="J66" s="47"/>
    </row>
    <row r="67">
      <c r="A67" s="36" t="s">
        <v>52</v>
      </c>
      <c r="B67" s="44"/>
      <c r="C67" s="45"/>
      <c r="D67" s="45"/>
      <c r="E67" s="48" t="s">
        <v>882</v>
      </c>
      <c r="F67" s="45"/>
      <c r="G67" s="45"/>
      <c r="H67" s="45"/>
      <c r="I67" s="45"/>
      <c r="J67" s="47"/>
    </row>
    <row r="68" ht="105">
      <c r="A68" s="36" t="s">
        <v>54</v>
      </c>
      <c r="B68" s="44"/>
      <c r="C68" s="45"/>
      <c r="D68" s="45"/>
      <c r="E68" s="38" t="s">
        <v>883</v>
      </c>
      <c r="F68" s="45"/>
      <c r="G68" s="45"/>
      <c r="H68" s="45"/>
      <c r="I68" s="45"/>
      <c r="J68" s="47"/>
    </row>
    <row r="69">
      <c r="A69" s="36" t="s">
        <v>46</v>
      </c>
      <c r="B69" s="36">
        <v>18</v>
      </c>
      <c r="C69" s="37" t="s">
        <v>884</v>
      </c>
      <c r="D69" s="36"/>
      <c r="E69" s="38" t="s">
        <v>885</v>
      </c>
      <c r="F69" s="39" t="s">
        <v>75</v>
      </c>
      <c r="G69" s="40">
        <v>1</v>
      </c>
      <c r="H69" s="41">
        <v>0</v>
      </c>
      <c r="I69" s="42">
        <f>ROUND(G69*H69,P4)</f>
        <v>0</v>
      </c>
      <c r="J69" s="36"/>
      <c r="O69" s="43">
        <f>I69*0.21</f>
        <v>0</v>
      </c>
      <c r="P69">
        <v>3</v>
      </c>
    </row>
    <row r="70" ht="105">
      <c r="A70" s="36" t="s">
        <v>51</v>
      </c>
      <c r="B70" s="44"/>
      <c r="C70" s="45"/>
      <c r="D70" s="45"/>
      <c r="E70" s="38" t="s">
        <v>886</v>
      </c>
      <c r="F70" s="45"/>
      <c r="G70" s="45"/>
      <c r="H70" s="45"/>
      <c r="I70" s="45"/>
      <c r="J70" s="47"/>
    </row>
    <row r="71" ht="30">
      <c r="A71" s="36" t="s">
        <v>52</v>
      </c>
      <c r="B71" s="44"/>
      <c r="C71" s="45"/>
      <c r="D71" s="45"/>
      <c r="E71" s="48" t="s">
        <v>887</v>
      </c>
      <c r="F71" s="45"/>
      <c r="G71" s="45"/>
      <c r="H71" s="45"/>
      <c r="I71" s="45"/>
      <c r="J71" s="47"/>
    </row>
    <row r="72" ht="75">
      <c r="A72" s="36" t="s">
        <v>54</v>
      </c>
      <c r="B72" s="44"/>
      <c r="C72" s="45"/>
      <c r="D72" s="45"/>
      <c r="E72" s="38" t="s">
        <v>888</v>
      </c>
      <c r="F72" s="45"/>
      <c r="G72" s="45"/>
      <c r="H72" s="45"/>
      <c r="I72" s="45"/>
      <c r="J72" s="47"/>
    </row>
    <row r="73">
      <c r="A73" s="30" t="s">
        <v>43</v>
      </c>
      <c r="B73" s="31"/>
      <c r="C73" s="32" t="s">
        <v>889</v>
      </c>
      <c r="D73" s="33"/>
      <c r="E73" s="30" t="s">
        <v>890</v>
      </c>
      <c r="F73" s="33"/>
      <c r="G73" s="33"/>
      <c r="H73" s="33"/>
      <c r="I73" s="34">
        <f>SUMIFS(I74:I81,A74:A81,"P")</f>
        <v>0</v>
      </c>
      <c r="J73" s="35"/>
    </row>
    <row r="74">
      <c r="A74" s="36" t="s">
        <v>46</v>
      </c>
      <c r="B74" s="36">
        <v>19</v>
      </c>
      <c r="C74" s="37" t="s">
        <v>891</v>
      </c>
      <c r="D74" s="36"/>
      <c r="E74" s="38" t="s">
        <v>892</v>
      </c>
      <c r="F74" s="39" t="s">
        <v>75</v>
      </c>
      <c r="G74" s="40">
        <v>1</v>
      </c>
      <c r="H74" s="41">
        <v>0</v>
      </c>
      <c r="I74" s="42">
        <f>ROUND(G74*H74,P4)</f>
        <v>0</v>
      </c>
      <c r="J74" s="36"/>
      <c r="O74" s="43">
        <f>I74*0.21</f>
        <v>0</v>
      </c>
      <c r="P74">
        <v>3</v>
      </c>
    </row>
    <row r="75">
      <c r="A75" s="36" t="s">
        <v>51</v>
      </c>
      <c r="B75" s="44"/>
      <c r="C75" s="45"/>
      <c r="D75" s="45"/>
      <c r="E75" s="46"/>
      <c r="F75" s="45"/>
      <c r="G75" s="45"/>
      <c r="H75" s="45"/>
      <c r="I75" s="45"/>
      <c r="J75" s="47"/>
    </row>
    <row r="76" ht="30">
      <c r="A76" s="36" t="s">
        <v>52</v>
      </c>
      <c r="B76" s="44"/>
      <c r="C76" s="45"/>
      <c r="D76" s="45"/>
      <c r="E76" s="48" t="s">
        <v>893</v>
      </c>
      <c r="F76" s="45"/>
      <c r="G76" s="45"/>
      <c r="H76" s="45"/>
      <c r="I76" s="45"/>
      <c r="J76" s="47"/>
    </row>
    <row r="77" ht="30">
      <c r="A77" s="36" t="s">
        <v>54</v>
      </c>
      <c r="B77" s="44"/>
      <c r="C77" s="45"/>
      <c r="D77" s="45"/>
      <c r="E77" s="38" t="s">
        <v>894</v>
      </c>
      <c r="F77" s="45"/>
      <c r="G77" s="45"/>
      <c r="H77" s="45"/>
      <c r="I77" s="45"/>
      <c r="J77" s="47"/>
    </row>
    <row r="78">
      <c r="A78" s="36" t="s">
        <v>46</v>
      </c>
      <c r="B78" s="36">
        <v>20</v>
      </c>
      <c r="C78" s="37" t="s">
        <v>895</v>
      </c>
      <c r="D78" s="36"/>
      <c r="E78" s="38" t="s">
        <v>896</v>
      </c>
      <c r="F78" s="39" t="s">
        <v>75</v>
      </c>
      <c r="G78" s="40">
        <v>1</v>
      </c>
      <c r="H78" s="41">
        <v>0</v>
      </c>
      <c r="I78" s="42">
        <f>ROUND(G78*H78,P4)</f>
        <v>0</v>
      </c>
      <c r="J78" s="36"/>
      <c r="O78" s="43">
        <f>I78*0.21</f>
        <v>0</v>
      </c>
      <c r="P78">
        <v>3</v>
      </c>
    </row>
    <row r="79" ht="30">
      <c r="A79" s="36" t="s">
        <v>51</v>
      </c>
      <c r="B79" s="44"/>
      <c r="C79" s="45"/>
      <c r="D79" s="45"/>
      <c r="E79" s="38" t="s">
        <v>897</v>
      </c>
      <c r="F79" s="45"/>
      <c r="G79" s="45"/>
      <c r="H79" s="45"/>
      <c r="I79" s="45"/>
      <c r="J79" s="47"/>
    </row>
    <row r="80" ht="30">
      <c r="A80" s="36" t="s">
        <v>52</v>
      </c>
      <c r="B80" s="44"/>
      <c r="C80" s="45"/>
      <c r="D80" s="45"/>
      <c r="E80" s="48" t="s">
        <v>898</v>
      </c>
      <c r="F80" s="45"/>
      <c r="G80" s="45"/>
      <c r="H80" s="45"/>
      <c r="I80" s="45"/>
      <c r="J80" s="47"/>
    </row>
    <row r="81" ht="30">
      <c r="A81" s="36" t="s">
        <v>54</v>
      </c>
      <c r="B81" s="44"/>
      <c r="C81" s="45"/>
      <c r="D81" s="45"/>
      <c r="E81" s="38" t="s">
        <v>894</v>
      </c>
      <c r="F81" s="45"/>
      <c r="G81" s="45"/>
      <c r="H81" s="45"/>
      <c r="I81" s="45"/>
      <c r="J81" s="47"/>
    </row>
    <row r="82">
      <c r="A82" s="30" t="s">
        <v>43</v>
      </c>
      <c r="B82" s="31"/>
      <c r="C82" s="32" t="s">
        <v>899</v>
      </c>
      <c r="D82" s="33"/>
      <c r="E82" s="30" t="s">
        <v>900</v>
      </c>
      <c r="F82" s="33"/>
      <c r="G82" s="33"/>
      <c r="H82" s="33"/>
      <c r="I82" s="34">
        <f>SUMIFS(I83:I94,A83:A94,"P")</f>
        <v>0</v>
      </c>
      <c r="J82" s="35"/>
    </row>
    <row r="83">
      <c r="A83" s="36" t="s">
        <v>46</v>
      </c>
      <c r="B83" s="36">
        <v>21</v>
      </c>
      <c r="C83" s="37" t="s">
        <v>901</v>
      </c>
      <c r="D83" s="36"/>
      <c r="E83" s="38" t="s">
        <v>902</v>
      </c>
      <c r="F83" s="39" t="s">
        <v>129</v>
      </c>
      <c r="G83" s="40">
        <v>85</v>
      </c>
      <c r="H83" s="41">
        <v>0</v>
      </c>
      <c r="I83" s="42">
        <f>ROUND(G83*H83,P4)</f>
        <v>0</v>
      </c>
      <c r="J83" s="39" t="s">
        <v>85</v>
      </c>
      <c r="O83" s="43">
        <f>I83*0.21</f>
        <v>0</v>
      </c>
      <c r="P83">
        <v>3</v>
      </c>
    </row>
    <row r="84">
      <c r="A84" s="36" t="s">
        <v>51</v>
      </c>
      <c r="B84" s="44"/>
      <c r="C84" s="45"/>
      <c r="D84" s="45"/>
      <c r="E84" s="46"/>
      <c r="F84" s="45"/>
      <c r="G84" s="45"/>
      <c r="H84" s="45"/>
      <c r="I84" s="45"/>
      <c r="J84" s="47"/>
    </row>
    <row r="85" ht="30">
      <c r="A85" s="36" t="s">
        <v>52</v>
      </c>
      <c r="B85" s="44"/>
      <c r="C85" s="45"/>
      <c r="D85" s="45"/>
      <c r="E85" s="48" t="s">
        <v>903</v>
      </c>
      <c r="F85" s="45"/>
      <c r="G85" s="45"/>
      <c r="H85" s="45"/>
      <c r="I85" s="45"/>
      <c r="J85" s="47"/>
    </row>
    <row r="86" ht="60">
      <c r="A86" s="36" t="s">
        <v>54</v>
      </c>
      <c r="B86" s="44"/>
      <c r="C86" s="45"/>
      <c r="D86" s="45"/>
      <c r="E86" s="38" t="s">
        <v>904</v>
      </c>
      <c r="F86" s="45"/>
      <c r="G86" s="45"/>
      <c r="H86" s="45"/>
      <c r="I86" s="45"/>
      <c r="J86" s="47"/>
    </row>
    <row r="87">
      <c r="A87" s="36" t="s">
        <v>46</v>
      </c>
      <c r="B87" s="36">
        <v>22</v>
      </c>
      <c r="C87" s="37" t="s">
        <v>905</v>
      </c>
      <c r="D87" s="36"/>
      <c r="E87" s="38" t="s">
        <v>906</v>
      </c>
      <c r="F87" s="39" t="s">
        <v>129</v>
      </c>
      <c r="G87" s="40">
        <v>85</v>
      </c>
      <c r="H87" s="41">
        <v>0</v>
      </c>
      <c r="I87" s="42">
        <f>ROUND(G87*H87,P4)</f>
        <v>0</v>
      </c>
      <c r="J87" s="39" t="s">
        <v>85</v>
      </c>
      <c r="O87" s="43">
        <f>I87*0.21</f>
        <v>0</v>
      </c>
      <c r="P87">
        <v>3</v>
      </c>
    </row>
    <row r="88">
      <c r="A88" s="36" t="s">
        <v>51</v>
      </c>
      <c r="B88" s="44"/>
      <c r="C88" s="45"/>
      <c r="D88" s="45"/>
      <c r="E88" s="46"/>
      <c r="F88" s="45"/>
      <c r="G88" s="45"/>
      <c r="H88" s="45"/>
      <c r="I88" s="45"/>
      <c r="J88" s="47"/>
    </row>
    <row r="89" ht="30">
      <c r="A89" s="36" t="s">
        <v>52</v>
      </c>
      <c r="B89" s="44"/>
      <c r="C89" s="45"/>
      <c r="D89" s="45"/>
      <c r="E89" s="48" t="s">
        <v>907</v>
      </c>
      <c r="F89" s="45"/>
      <c r="G89" s="45"/>
      <c r="H89" s="45"/>
      <c r="I89" s="45"/>
      <c r="J89" s="47"/>
    </row>
    <row r="90" ht="30">
      <c r="A90" s="36" t="s">
        <v>54</v>
      </c>
      <c r="B90" s="44"/>
      <c r="C90" s="45"/>
      <c r="D90" s="45"/>
      <c r="E90" s="38" t="s">
        <v>908</v>
      </c>
      <c r="F90" s="45"/>
      <c r="G90" s="45"/>
      <c r="H90" s="45"/>
      <c r="I90" s="45"/>
      <c r="J90" s="47"/>
    </row>
    <row r="91">
      <c r="A91" s="36" t="s">
        <v>46</v>
      </c>
      <c r="B91" s="36">
        <v>23</v>
      </c>
      <c r="C91" s="37" t="s">
        <v>909</v>
      </c>
      <c r="D91" s="36" t="s">
        <v>73</v>
      </c>
      <c r="E91" s="38" t="s">
        <v>910</v>
      </c>
      <c r="F91" s="39" t="s">
        <v>911</v>
      </c>
      <c r="G91" s="40">
        <v>10200</v>
      </c>
      <c r="H91" s="41">
        <v>0</v>
      </c>
      <c r="I91" s="42">
        <f>ROUND(G91*H91,P4)</f>
        <v>0</v>
      </c>
      <c r="J91" s="39" t="s">
        <v>85</v>
      </c>
      <c r="O91" s="43">
        <f>I91*0.21</f>
        <v>0</v>
      </c>
      <c r="P91">
        <v>3</v>
      </c>
    </row>
    <row r="92">
      <c r="A92" s="36" t="s">
        <v>51</v>
      </c>
      <c r="B92" s="44"/>
      <c r="C92" s="45"/>
      <c r="D92" s="45"/>
      <c r="E92" s="46"/>
      <c r="F92" s="45"/>
      <c r="G92" s="45"/>
      <c r="H92" s="45"/>
      <c r="I92" s="45"/>
      <c r="J92" s="47"/>
    </row>
    <row r="93" ht="30">
      <c r="A93" s="36" t="s">
        <v>52</v>
      </c>
      <c r="B93" s="44"/>
      <c r="C93" s="45"/>
      <c r="D93" s="45"/>
      <c r="E93" s="48" t="s">
        <v>912</v>
      </c>
      <c r="F93" s="45"/>
      <c r="G93" s="45"/>
      <c r="H93" s="45"/>
      <c r="I93" s="45"/>
      <c r="J93" s="47"/>
    </row>
    <row r="94" ht="30">
      <c r="A94" s="36" t="s">
        <v>54</v>
      </c>
      <c r="B94" s="49"/>
      <c r="C94" s="50"/>
      <c r="D94" s="50"/>
      <c r="E94" s="38" t="s">
        <v>913</v>
      </c>
      <c r="F94" s="50"/>
      <c r="G94" s="50"/>
      <c r="H94" s="50"/>
      <c r="I94" s="50"/>
      <c r="J94" s="51"/>
    </row>
  </sheetData>
  <sheetProtection sheet="1" objects="1" scenarios="1" spinCount="100000" saltValue="J37NTBPpBpBWdyfCmmG5aIQxd1B1UgENA6P23c1rsijXM7Ct47Q2TUarOsuIgwdnQOG5PBoivZlgnTxNZF3G5g==" hashValue="Lya/XVbWQw7c4zzRJ1YaMtUekgQoS0nIZoDlj0SpIbEt0hs1f0HDWXdvACgGm6ouXrmG8glCw9K4U9tkJaT/mQ==" algorithmName="SHA-512" password="CFA9"/>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DESKTOP-C57L0KR\Tomas</dc:creator>
  <cp:lastModifiedBy>DESKTOP-C57L0KR\Tomas</cp:lastModifiedBy>
  <dcterms:created xsi:type="dcterms:W3CDTF">2025-01-11T12:51:09Z</dcterms:created>
  <dcterms:modified xsi:type="dcterms:W3CDTF">2025-01-11T12:51:11Z</dcterms:modified>
</cp:coreProperties>
</file>